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Протокол" sheetId="9" r:id="rId1"/>
  </sheets>
  <externalReferences>
    <externalReference r:id="rId2"/>
  </externalReferences>
  <definedNames>
    <definedName name="_xlnm._FilterDatabase" localSheetId="0" hidden="1">Протокол!$A$4:$J$67</definedName>
    <definedName name="_xlnm.Print_Area" localSheetId="0">Протокол!$A$1:$J$67</definedName>
  </definedNames>
  <calcPr calcId="124519"/>
</workbook>
</file>

<file path=xl/calcChain.xml><?xml version="1.0" encoding="utf-8"?>
<calcChain xmlns="http://schemas.openxmlformats.org/spreadsheetml/2006/main">
  <c r="E67" i="9"/>
  <c r="D67"/>
  <c r="C67"/>
  <c r="B67"/>
  <c r="E66"/>
  <c r="D66"/>
  <c r="C66"/>
  <c r="B66"/>
  <c r="F66" s="1"/>
  <c r="E65"/>
  <c r="D65"/>
  <c r="C65"/>
  <c r="B65"/>
  <c r="F65" s="1"/>
  <c r="E64"/>
  <c r="D64"/>
  <c r="C64"/>
  <c r="B64"/>
  <c r="F64" s="1"/>
  <c r="E63"/>
  <c r="D63"/>
  <c r="C63"/>
  <c r="B63"/>
  <c r="F63" s="1"/>
  <c r="E62"/>
  <c r="D62"/>
  <c r="C62"/>
  <c r="B62"/>
  <c r="F62" s="1"/>
  <c r="E61"/>
  <c r="D61"/>
  <c r="C61"/>
  <c r="B61"/>
  <c r="F61" s="1"/>
  <c r="E60"/>
  <c r="D60"/>
  <c r="C60"/>
  <c r="B60"/>
  <c r="F60" s="1"/>
  <c r="E59"/>
  <c r="D59"/>
  <c r="C59"/>
  <c r="B59"/>
  <c r="F59" s="1"/>
  <c r="E58"/>
  <c r="D58"/>
  <c r="C58"/>
  <c r="B58"/>
  <c r="F58" s="1"/>
  <c r="E57"/>
  <c r="D57"/>
  <c r="C57"/>
  <c r="B57"/>
  <c r="F57" s="1"/>
  <c r="E56"/>
  <c r="D56"/>
  <c r="C56"/>
  <c r="B56"/>
  <c r="F56" s="1"/>
  <c r="E55"/>
  <c r="D55"/>
  <c r="C55"/>
  <c r="B55"/>
  <c r="F55" s="1"/>
  <c r="E54"/>
  <c r="D54"/>
  <c r="C54"/>
  <c r="B54"/>
  <c r="F54" s="1"/>
  <c r="E53"/>
  <c r="D53"/>
  <c r="C53"/>
  <c r="B53"/>
  <c r="F53" s="1"/>
  <c r="E52"/>
  <c r="D52"/>
  <c r="C52"/>
  <c r="B52"/>
  <c r="F52" s="1"/>
  <c r="E51"/>
  <c r="D51"/>
  <c r="C51"/>
  <c r="B51"/>
  <c r="F51" s="1"/>
  <c r="E50"/>
  <c r="D50"/>
  <c r="C50"/>
  <c r="B50"/>
  <c r="F50" s="1"/>
  <c r="E49"/>
  <c r="D49"/>
  <c r="C49"/>
  <c r="B49"/>
  <c r="F49" s="1"/>
  <c r="E48"/>
  <c r="D48"/>
  <c r="C48"/>
  <c r="B48"/>
  <c r="F48" s="1"/>
  <c r="E47"/>
  <c r="D47"/>
  <c r="C47"/>
  <c r="B47"/>
  <c r="F47" s="1"/>
  <c r="E46"/>
  <c r="D46"/>
  <c r="C46"/>
  <c r="B46"/>
  <c r="F46" s="1"/>
  <c r="E45"/>
  <c r="D45"/>
  <c r="C45"/>
  <c r="B45"/>
  <c r="F45" s="1"/>
  <c r="E44"/>
  <c r="D44"/>
  <c r="C44"/>
  <c r="B44"/>
  <c r="F44" s="1"/>
  <c r="E43"/>
  <c r="D43"/>
  <c r="C43"/>
  <c r="B43"/>
  <c r="F43" s="1"/>
  <c r="E42"/>
  <c r="D42"/>
  <c r="C42"/>
  <c r="B42"/>
  <c r="F42" s="1"/>
  <c r="E41"/>
  <c r="D41"/>
  <c r="C41"/>
  <c r="B41"/>
  <c r="F41" s="1"/>
  <c r="E40"/>
  <c r="D40"/>
  <c r="C40"/>
  <c r="B40"/>
  <c r="F40" s="1"/>
  <c r="E39"/>
  <c r="D39"/>
  <c r="C39"/>
  <c r="B39"/>
  <c r="F39" s="1"/>
  <c r="E38"/>
  <c r="D38"/>
  <c r="C38"/>
  <c r="B38"/>
  <c r="F38" s="1"/>
  <c r="E37"/>
  <c r="D37"/>
  <c r="C37"/>
  <c r="B37"/>
  <c r="F37" s="1"/>
  <c r="E36"/>
  <c r="D36"/>
  <c r="C36"/>
  <c r="B36"/>
  <c r="F36" s="1"/>
  <c r="E35"/>
  <c r="D35"/>
  <c r="C35"/>
  <c r="B35"/>
  <c r="F35" s="1"/>
  <c r="E34"/>
  <c r="D34"/>
  <c r="C34"/>
  <c r="B34"/>
  <c r="F34" s="1"/>
  <c r="E33"/>
  <c r="D33"/>
  <c r="C33"/>
  <c r="B33"/>
  <c r="F33" s="1"/>
  <c r="E32"/>
  <c r="D32"/>
  <c r="C32"/>
  <c r="B32"/>
  <c r="F32" s="1"/>
  <c r="E31"/>
  <c r="D31"/>
  <c r="C31"/>
  <c r="B31"/>
  <c r="F31" s="1"/>
  <c r="E30"/>
  <c r="D30"/>
  <c r="C30"/>
  <c r="B30"/>
  <c r="F30" s="1"/>
  <c r="E29"/>
  <c r="D29"/>
  <c r="C29"/>
  <c r="B29"/>
  <c r="F29" s="1"/>
  <c r="E28"/>
  <c r="D28"/>
  <c r="C28"/>
  <c r="B28"/>
  <c r="F28" s="1"/>
  <c r="E27"/>
  <c r="D27"/>
  <c r="C27"/>
  <c r="B27"/>
  <c r="F27" s="1"/>
  <c r="E26"/>
  <c r="D26"/>
  <c r="C26"/>
  <c r="B26"/>
  <c r="F26" s="1"/>
  <c r="E25"/>
  <c r="D25"/>
  <c r="C25"/>
  <c r="B25"/>
  <c r="F25" s="1"/>
  <c r="E24"/>
  <c r="D24"/>
  <c r="C24"/>
  <c r="B24"/>
  <c r="F24" s="1"/>
  <c r="E23"/>
  <c r="D23"/>
  <c r="C23"/>
  <c r="B23"/>
  <c r="F23" s="1"/>
  <c r="E22"/>
  <c r="D22"/>
  <c r="C22"/>
  <c r="B22"/>
  <c r="F22" s="1"/>
  <c r="E21"/>
  <c r="D21"/>
  <c r="C21"/>
  <c r="B21"/>
  <c r="F21" s="1"/>
  <c r="E20"/>
  <c r="D20"/>
  <c r="C20"/>
  <c r="B20"/>
  <c r="F20" s="1"/>
  <c r="E19"/>
  <c r="D19"/>
  <c r="C19"/>
  <c r="B19"/>
  <c r="F19" s="1"/>
  <c r="E18"/>
  <c r="D18"/>
  <c r="C18"/>
  <c r="B18"/>
  <c r="F18" s="1"/>
  <c r="E17"/>
  <c r="D17"/>
  <c r="C17"/>
  <c r="B17"/>
  <c r="F17" s="1"/>
  <c r="E16"/>
  <c r="D16"/>
  <c r="C16"/>
  <c r="B16"/>
  <c r="F16" s="1"/>
  <c r="E15"/>
  <c r="D15"/>
  <c r="C15"/>
  <c r="B15"/>
  <c r="F15" s="1"/>
  <c r="E14"/>
  <c r="D14"/>
  <c r="C14"/>
  <c r="B14"/>
  <c r="F14" s="1"/>
  <c r="E13"/>
  <c r="D13"/>
  <c r="C13"/>
  <c r="B13"/>
  <c r="F13" s="1"/>
  <c r="E12"/>
  <c r="D12"/>
  <c r="C12"/>
  <c r="B12"/>
  <c r="F12" s="1"/>
  <c r="E11"/>
  <c r="D11"/>
  <c r="C11"/>
  <c r="B11"/>
  <c r="F11" s="1"/>
  <c r="E10"/>
  <c r="D10"/>
  <c r="C10"/>
  <c r="B10"/>
  <c r="F10" s="1"/>
  <c r="E9"/>
  <c r="D9"/>
  <c r="C9"/>
  <c r="B9"/>
  <c r="F9" s="1"/>
  <c r="E8"/>
  <c r="D8"/>
  <c r="C8"/>
  <c r="B8"/>
  <c r="F8" s="1"/>
  <c r="E7"/>
  <c r="D7"/>
  <c r="C7"/>
  <c r="B7"/>
  <c r="F7" s="1"/>
  <c r="E6"/>
  <c r="D6"/>
  <c r="C6"/>
  <c r="B6"/>
  <c r="F6" s="1"/>
  <c r="E5"/>
  <c r="D5"/>
  <c r="C5"/>
  <c r="B5"/>
  <c r="F5" s="1"/>
  <c r="F67" l="1"/>
</calcChain>
</file>

<file path=xl/comments1.xml><?xml version="1.0" encoding="utf-8"?>
<comments xmlns="http://schemas.openxmlformats.org/spreadsheetml/2006/main">
  <authors>
    <author>Автор</author>
  </authors>
  <commentList>
    <comment ref="E4" authorId="0">
      <text>
        <r>
          <rPr>
            <b/>
            <sz val="9"/>
            <color indexed="81"/>
            <rFont val="Tahoma"/>
            <charset val="1"/>
          </rPr>
          <t>Выберите дистанцию</t>
        </r>
      </text>
    </comment>
  </commentList>
</comments>
</file>

<file path=xl/sharedStrings.xml><?xml version="1.0" encoding="utf-8"?>
<sst xmlns="http://schemas.openxmlformats.org/spreadsheetml/2006/main" count="75" uniqueCount="13">
  <si>
    <t>Номер</t>
  </si>
  <si>
    <t>ФИО</t>
  </si>
  <si>
    <t>ГР</t>
  </si>
  <si>
    <t>Город</t>
  </si>
  <si>
    <t>Группа</t>
  </si>
  <si>
    <t>Время</t>
  </si>
  <si>
    <t>Статус</t>
  </si>
  <si>
    <t>Протокол соревнований</t>
  </si>
  <si>
    <t>q</t>
  </si>
  <si>
    <t>dns</t>
  </si>
  <si>
    <t>Абс.</t>
  </si>
  <si>
    <t>Дист.</t>
  </si>
  <si>
    <t>Трейл "Ночной Олимп"</t>
  </si>
</sst>
</file>

<file path=xl/styles.xml><?xml version="1.0" encoding="utf-8"?>
<styleSheet xmlns="http://schemas.openxmlformats.org/spreadsheetml/2006/main">
  <numFmts count="2">
    <numFmt numFmtId="164" formatCode="h:mm:ss;@"/>
    <numFmt numFmtId="165" formatCode="dd/mm/yy;@"/>
  </numFmts>
  <fonts count="7">
    <font>
      <sz val="11"/>
      <color theme="1"/>
      <name val="Calibri"/>
      <family val="2"/>
      <charset val="204"/>
      <scheme val="minor"/>
    </font>
    <font>
      <sz val="11"/>
      <name val="Arial"/>
      <family val="1"/>
    </font>
    <font>
      <sz val="8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14" fontId="2" fillId="0" borderId="0" xfId="0" applyNumberFormat="1" applyFont="1" applyAlignment="1" applyProtection="1">
      <alignment horizontal="left"/>
    </xf>
    <xf numFmtId="0" fontId="3" fillId="0" borderId="0" xfId="0" applyFont="1" applyProtection="1"/>
    <xf numFmtId="165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16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1" xfId="0" applyFont="1" applyBorder="1" applyAlignment="1" applyProtection="1">
      <alignment horizontal="center" vertical="center"/>
    </xf>
    <xf numFmtId="165" fontId="4" fillId="0" borderId="1" xfId="0" applyNumberFormat="1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/>
    </xf>
    <xf numFmtId="0" fontId="3" fillId="0" borderId="1" xfId="0" applyFont="1" applyBorder="1" applyProtection="1"/>
    <xf numFmtId="0" fontId="3" fillId="0" borderId="1" xfId="0" applyFont="1" applyBorder="1" applyAlignment="1" applyProtection="1">
      <alignment horizontal="left"/>
    </xf>
    <xf numFmtId="164" fontId="3" fillId="0" borderId="1" xfId="0" applyNumberFormat="1" applyFont="1" applyBorder="1" applyAlignment="1" applyProtection="1">
      <alignment horizontal="center"/>
    </xf>
    <xf numFmtId="21" fontId="3" fillId="0" borderId="0" xfId="0" applyNumberFormat="1" applyFont="1" applyProtection="1"/>
    <xf numFmtId="164" fontId="3" fillId="0" borderId="0" xfId="0" applyNumberFormat="1" applyFont="1" applyAlignment="1" applyProtection="1">
      <alignment horizontal="center"/>
    </xf>
    <xf numFmtId="164" fontId="4" fillId="3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rail%20Olimp%202020%20timin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ротокол"/>
      <sheetName val="Регистрация"/>
      <sheetName val="Заявки"/>
      <sheetName val="Группы"/>
    </sheetNames>
    <sheetDataSet>
      <sheetData sheetId="0"/>
      <sheetData sheetId="1">
        <row r="1">
          <cell r="A1" t="str">
            <v>Номер</v>
          </cell>
          <cell r="B1" t="str">
            <v>ФИО</v>
          </cell>
          <cell r="C1" t="str">
            <v>ГР</v>
          </cell>
          <cell r="D1" t="str">
            <v>Пол</v>
          </cell>
          <cell r="E1" t="str">
            <v>Дисциплина</v>
          </cell>
          <cell r="F1" t="str">
            <v>Город</v>
          </cell>
          <cell r="G1" t="str">
            <v>Телефон</v>
          </cell>
        </row>
        <row r="2">
          <cell r="A2">
            <v>1</v>
          </cell>
          <cell r="B2" t="str">
            <v>Акчурин Ринат</v>
          </cell>
          <cell r="C2">
            <v>26876</v>
          </cell>
          <cell r="D2" t="str">
            <v>М</v>
          </cell>
          <cell r="E2" t="str">
            <v>12 км, мужчины</v>
          </cell>
          <cell r="F2" t="str">
            <v>Москва</v>
          </cell>
          <cell r="G2" t="str">
            <v>(916) 656-28-59</v>
          </cell>
        </row>
        <row r="3">
          <cell r="A3">
            <v>2</v>
          </cell>
          <cell r="B3" t="str">
            <v>Бабанин Владимир</v>
          </cell>
          <cell r="C3">
            <v>30276</v>
          </cell>
          <cell r="D3" t="str">
            <v>М</v>
          </cell>
          <cell r="E3" t="str">
            <v>12 км, мужчины</v>
          </cell>
          <cell r="F3" t="str">
            <v>Тула</v>
          </cell>
          <cell r="G3" t="str">
            <v>(920) 747-10-12</v>
          </cell>
        </row>
        <row r="4">
          <cell r="A4">
            <v>3</v>
          </cell>
          <cell r="B4" t="str">
            <v>Безлюдова Наталья</v>
          </cell>
          <cell r="C4">
            <v>30589</v>
          </cell>
          <cell r="D4" t="str">
            <v>Ж</v>
          </cell>
          <cell r="E4" t="str">
            <v>8 км, женщины</v>
          </cell>
          <cell r="F4" t="str">
            <v>Калуга</v>
          </cell>
          <cell r="G4" t="str">
            <v>(910) 910-27-08</v>
          </cell>
        </row>
        <row r="5">
          <cell r="A5">
            <v>4</v>
          </cell>
          <cell r="B5" t="str">
            <v>Бунаков Олег</v>
          </cell>
          <cell r="C5">
            <v>29629</v>
          </cell>
          <cell r="D5" t="str">
            <v>М</v>
          </cell>
          <cell r="E5" t="str">
            <v>8 км, мужчины</v>
          </cell>
          <cell r="F5" t="str">
            <v>Калуга</v>
          </cell>
          <cell r="G5" t="str">
            <v>(915) 896-86-56</v>
          </cell>
        </row>
        <row r="6">
          <cell r="A6">
            <v>5</v>
          </cell>
          <cell r="B6" t="str">
            <v>Быченков Алексей</v>
          </cell>
          <cell r="C6">
            <v>30901</v>
          </cell>
          <cell r="D6" t="str">
            <v>М</v>
          </cell>
          <cell r="E6" t="str">
            <v>12 км, мужчины</v>
          </cell>
          <cell r="F6" t="str">
            <v>Калуга</v>
          </cell>
          <cell r="G6" t="str">
            <v>(906) 062-36-47</v>
          </cell>
        </row>
        <row r="7">
          <cell r="A7">
            <v>6</v>
          </cell>
          <cell r="B7" t="str">
            <v>Вахрушев Дмитрий</v>
          </cell>
          <cell r="C7">
            <v>28298</v>
          </cell>
          <cell r="D7" t="str">
            <v>М</v>
          </cell>
          <cell r="E7" t="str">
            <v>8 км, мужчины</v>
          </cell>
          <cell r="F7" t="str">
            <v>Серпухов-15</v>
          </cell>
          <cell r="G7" t="str">
            <v>(905) 741-50-35</v>
          </cell>
        </row>
        <row r="8">
          <cell r="A8">
            <v>7</v>
          </cell>
          <cell r="B8" t="str">
            <v>Веретенников Сергей</v>
          </cell>
          <cell r="C8">
            <v>29980</v>
          </cell>
          <cell r="D8" t="str">
            <v>М</v>
          </cell>
          <cell r="E8" t="str">
            <v>12 км, мужчины</v>
          </cell>
          <cell r="F8" t="str">
            <v>Москва</v>
          </cell>
          <cell r="G8" t="str">
            <v>(926) 245-69-37</v>
          </cell>
        </row>
        <row r="9">
          <cell r="A9">
            <v>8</v>
          </cell>
          <cell r="B9" t="str">
            <v>Власова Юлия</v>
          </cell>
          <cell r="C9">
            <v>29665</v>
          </cell>
          <cell r="D9" t="str">
            <v>Ж</v>
          </cell>
          <cell r="E9" t="str">
            <v>8 км, женщины</v>
          </cell>
          <cell r="F9" t="str">
            <v>Обнинск</v>
          </cell>
          <cell r="G9" t="str">
            <v>(910) 514-43-24</v>
          </cell>
        </row>
        <row r="10">
          <cell r="A10">
            <v>9</v>
          </cell>
          <cell r="B10" t="str">
            <v>Галкина Анастасия</v>
          </cell>
          <cell r="C10">
            <v>31733</v>
          </cell>
          <cell r="D10" t="str">
            <v>Ж</v>
          </cell>
          <cell r="E10" t="str">
            <v>8 км, женщины</v>
          </cell>
          <cell r="F10" t="str">
            <v>Малоярославец</v>
          </cell>
          <cell r="G10" t="str">
            <v>(920) 092-82-05</v>
          </cell>
        </row>
        <row r="11">
          <cell r="A11">
            <v>10</v>
          </cell>
          <cell r="B11" t="str">
            <v>Дерябин Игорь</v>
          </cell>
          <cell r="C11">
            <v>30438</v>
          </cell>
          <cell r="D11" t="str">
            <v>М</v>
          </cell>
          <cell r="E11" t="str">
            <v>8 км, мужчины</v>
          </cell>
          <cell r="F11" t="str">
            <v>Калуга</v>
          </cell>
          <cell r="G11" t="str">
            <v>(903) 635-78-99</v>
          </cell>
        </row>
        <row r="12">
          <cell r="A12">
            <v>11</v>
          </cell>
          <cell r="B12" t="str">
            <v>Долдо Константин</v>
          </cell>
          <cell r="C12">
            <v>31535</v>
          </cell>
          <cell r="D12" t="str">
            <v>М</v>
          </cell>
          <cell r="E12" t="str">
            <v>12 км, мужчины</v>
          </cell>
          <cell r="F12" t="str">
            <v>Брянск</v>
          </cell>
          <cell r="G12" t="str">
            <v>(952) 968-89-27</v>
          </cell>
        </row>
        <row r="13">
          <cell r="A13">
            <v>12</v>
          </cell>
          <cell r="B13" t="str">
            <v>Дубеева Анастасия</v>
          </cell>
          <cell r="C13">
            <v>33197</v>
          </cell>
          <cell r="D13" t="str">
            <v>Ж</v>
          </cell>
          <cell r="E13" t="str">
            <v>8 км, женщины</v>
          </cell>
          <cell r="F13" t="str">
            <v>Малоярославец</v>
          </cell>
          <cell r="G13" t="str">
            <v>(996) 358-95-50</v>
          </cell>
        </row>
        <row r="14">
          <cell r="A14">
            <v>13</v>
          </cell>
          <cell r="B14" t="str">
            <v>Журавлева Анастасия</v>
          </cell>
          <cell r="C14">
            <v>35746</v>
          </cell>
          <cell r="D14" t="str">
            <v>Ж</v>
          </cell>
          <cell r="E14" t="str">
            <v>8 км, женщины</v>
          </cell>
          <cell r="F14" t="str">
            <v>Калуга</v>
          </cell>
          <cell r="G14" t="str">
            <v>(920) 885-60-07</v>
          </cell>
        </row>
        <row r="15">
          <cell r="A15">
            <v>14</v>
          </cell>
          <cell r="B15" t="str">
            <v>Задираев Денис</v>
          </cell>
          <cell r="C15">
            <v>34632</v>
          </cell>
          <cell r="D15" t="str">
            <v>М</v>
          </cell>
          <cell r="E15" t="str">
            <v>12 км, мужчины</v>
          </cell>
          <cell r="F15" t="str">
            <v>Калуга</v>
          </cell>
          <cell r="G15" t="str">
            <v>(953) 326-24-09</v>
          </cell>
        </row>
        <row r="16">
          <cell r="A16">
            <v>15</v>
          </cell>
          <cell r="B16" t="str">
            <v>Ильин Александр</v>
          </cell>
          <cell r="C16">
            <v>29886</v>
          </cell>
          <cell r="D16" t="str">
            <v>М</v>
          </cell>
          <cell r="E16" t="str">
            <v>12 км, мужчины</v>
          </cell>
          <cell r="F16" t="str">
            <v>Калуга</v>
          </cell>
          <cell r="G16" t="str">
            <v>(965) 700-96-44</v>
          </cell>
        </row>
        <row r="17">
          <cell r="A17">
            <v>16</v>
          </cell>
          <cell r="B17" t="str">
            <v>Калякина Оксана</v>
          </cell>
          <cell r="C17">
            <v>31038</v>
          </cell>
          <cell r="D17" t="str">
            <v>Ж</v>
          </cell>
          <cell r="E17" t="str">
            <v>12 км, женщины</v>
          </cell>
          <cell r="F17" t="str">
            <v>Обнинск</v>
          </cell>
          <cell r="G17" t="str">
            <v>(915) 892-52-01</v>
          </cell>
        </row>
        <row r="18">
          <cell r="A18">
            <v>17</v>
          </cell>
          <cell r="B18" t="str">
            <v>Каршибаева Эльмира</v>
          </cell>
          <cell r="C18">
            <v>31665</v>
          </cell>
          <cell r="D18" t="str">
            <v>Ж</v>
          </cell>
          <cell r="E18" t="str">
            <v>8 км, женщины</v>
          </cell>
          <cell r="F18" t="str">
            <v>Обнинск</v>
          </cell>
          <cell r="G18" t="str">
            <v>(930) 756-10-00</v>
          </cell>
        </row>
        <row r="19">
          <cell r="A19">
            <v>18</v>
          </cell>
          <cell r="B19" t="str">
            <v>Колядина Алла</v>
          </cell>
          <cell r="C19">
            <v>31376</v>
          </cell>
          <cell r="D19" t="str">
            <v>Ж</v>
          </cell>
          <cell r="E19" t="str">
            <v>12 км, женщины</v>
          </cell>
          <cell r="F19" t="str">
            <v>Обнинск</v>
          </cell>
          <cell r="G19" t="str">
            <v>(920) 896-72-44</v>
          </cell>
        </row>
        <row r="20">
          <cell r="A20">
            <v>19</v>
          </cell>
          <cell r="B20" t="str">
            <v>Коняшина Мария</v>
          </cell>
          <cell r="C20">
            <v>32135</v>
          </cell>
          <cell r="D20" t="str">
            <v>Ж</v>
          </cell>
          <cell r="E20" t="str">
            <v>8 км, женщины</v>
          </cell>
          <cell r="F20" t="str">
            <v>Малоярославец</v>
          </cell>
          <cell r="G20" t="str">
            <v>(920) 871-53-30</v>
          </cell>
        </row>
        <row r="21">
          <cell r="A21">
            <v>20</v>
          </cell>
          <cell r="B21" t="str">
            <v>Коструба Александр</v>
          </cell>
          <cell r="C21">
            <v>27972</v>
          </cell>
          <cell r="D21" t="str">
            <v>М</v>
          </cell>
          <cell r="E21" t="str">
            <v>8 км, мужчины</v>
          </cell>
          <cell r="F21" t="str">
            <v>Обнинск</v>
          </cell>
          <cell r="G21" t="str">
            <v>(910) 527-20-60</v>
          </cell>
        </row>
        <row r="22">
          <cell r="A22">
            <v>21</v>
          </cell>
          <cell r="B22" t="str">
            <v>Кравцова Ирина</v>
          </cell>
          <cell r="C22">
            <v>30894</v>
          </cell>
          <cell r="D22" t="str">
            <v>Ж</v>
          </cell>
          <cell r="E22" t="str">
            <v>8 км, женщины</v>
          </cell>
          <cell r="F22" t="str">
            <v>Обнинск</v>
          </cell>
          <cell r="G22" t="str">
            <v>(910) 590-08-10</v>
          </cell>
        </row>
        <row r="23">
          <cell r="A23">
            <v>22</v>
          </cell>
          <cell r="B23" t="str">
            <v>Кулабухов Геннадий</v>
          </cell>
          <cell r="C23">
            <v>34469</v>
          </cell>
          <cell r="D23" t="str">
            <v>М</v>
          </cell>
          <cell r="E23" t="str">
            <v>12 км, мужчины</v>
          </cell>
          <cell r="F23" t="str">
            <v>Калуга</v>
          </cell>
          <cell r="G23" t="str">
            <v>(910) 547-17-00</v>
          </cell>
        </row>
        <row r="24">
          <cell r="A24">
            <v>23</v>
          </cell>
          <cell r="B24" t="str">
            <v>Лапикура Алексей</v>
          </cell>
          <cell r="C24">
            <v>30107</v>
          </cell>
          <cell r="D24" t="str">
            <v>М</v>
          </cell>
          <cell r="E24" t="str">
            <v>8 км, мужчины</v>
          </cell>
          <cell r="F24" t="str">
            <v>Козельск</v>
          </cell>
          <cell r="G24" t="str">
            <v>(920) 872-89-86</v>
          </cell>
        </row>
        <row r="25">
          <cell r="A25">
            <v>24</v>
          </cell>
          <cell r="B25" t="str">
            <v>Ларина Анастасия</v>
          </cell>
          <cell r="C25">
            <v>30068</v>
          </cell>
          <cell r="D25" t="str">
            <v>Ж</v>
          </cell>
          <cell r="E25" t="str">
            <v>8 км, женщины</v>
          </cell>
          <cell r="F25" t="str">
            <v>Малоярославец</v>
          </cell>
          <cell r="G25" t="str">
            <v>(903) 810-77-00</v>
          </cell>
        </row>
        <row r="26">
          <cell r="A26">
            <v>25</v>
          </cell>
          <cell r="B26" t="str">
            <v>Лысенков Дмитрий</v>
          </cell>
          <cell r="C26">
            <v>31772</v>
          </cell>
          <cell r="D26" t="str">
            <v>М</v>
          </cell>
          <cell r="E26" t="str">
            <v>12 км, мужчины</v>
          </cell>
          <cell r="F26" t="str">
            <v>Тула</v>
          </cell>
          <cell r="G26" t="str">
            <v>(903) 658-74-52</v>
          </cell>
        </row>
        <row r="27">
          <cell r="A27">
            <v>26</v>
          </cell>
          <cell r="B27" t="str">
            <v>Малышкин Андрей</v>
          </cell>
          <cell r="C27">
            <v>30239</v>
          </cell>
          <cell r="D27" t="str">
            <v>М</v>
          </cell>
          <cell r="E27" t="str">
            <v>12 км, мужчины</v>
          </cell>
          <cell r="F27" t="str">
            <v>Обнинск</v>
          </cell>
          <cell r="G27" t="str">
            <v>(916) 183-06-21</v>
          </cell>
        </row>
        <row r="28">
          <cell r="A28">
            <v>27</v>
          </cell>
          <cell r="B28" t="str">
            <v>Маросеева Дарья</v>
          </cell>
          <cell r="C28">
            <v>37342</v>
          </cell>
          <cell r="D28" t="str">
            <v>Ж</v>
          </cell>
          <cell r="E28" t="str">
            <v>8 км, женщины</v>
          </cell>
          <cell r="F28" t="str">
            <v>Обнинск</v>
          </cell>
          <cell r="G28" t="str">
            <v>(960) 517-78-18</v>
          </cell>
        </row>
        <row r="29">
          <cell r="A29">
            <v>28</v>
          </cell>
          <cell r="B29" t="str">
            <v>Медведев Павел</v>
          </cell>
          <cell r="C29">
            <v>29631</v>
          </cell>
          <cell r="D29" t="str">
            <v>М</v>
          </cell>
          <cell r="E29" t="str">
            <v>8 км, мужчины</v>
          </cell>
          <cell r="F29" t="str">
            <v>Малоярославец</v>
          </cell>
          <cell r="G29" t="str">
            <v>(961) 005-87-52</v>
          </cell>
        </row>
        <row r="30">
          <cell r="A30">
            <v>29</v>
          </cell>
          <cell r="B30" t="str">
            <v>Мяздриков Дмитрий</v>
          </cell>
          <cell r="C30">
            <v>33158</v>
          </cell>
          <cell r="D30" t="str">
            <v>М</v>
          </cell>
          <cell r="E30" t="str">
            <v>8 км, мужчины</v>
          </cell>
          <cell r="F30" t="str">
            <v>Обнинск</v>
          </cell>
          <cell r="G30" t="str">
            <v>(980) 510-59-99</v>
          </cell>
        </row>
        <row r="31">
          <cell r="A31">
            <v>30</v>
          </cell>
          <cell r="B31" t="str">
            <v>Непокрытых Сергей</v>
          </cell>
          <cell r="C31">
            <v>29950</v>
          </cell>
          <cell r="D31" t="str">
            <v>М</v>
          </cell>
          <cell r="E31" t="str">
            <v>8 км, мужчины</v>
          </cell>
          <cell r="F31" t="str">
            <v>Обнинск</v>
          </cell>
          <cell r="G31" t="str">
            <v>(980) 513-86-15</v>
          </cell>
        </row>
        <row r="32">
          <cell r="A32">
            <v>31</v>
          </cell>
          <cell r="B32" t="str">
            <v>Перкова Любовь</v>
          </cell>
          <cell r="C32">
            <v>31895</v>
          </cell>
          <cell r="D32" t="str">
            <v>Ж</v>
          </cell>
          <cell r="E32" t="str">
            <v>8 км, женщины</v>
          </cell>
          <cell r="F32" t="str">
            <v>Калуга</v>
          </cell>
          <cell r="G32" t="str">
            <v>(900) 577-91-08</v>
          </cell>
        </row>
        <row r="33">
          <cell r="A33">
            <v>32</v>
          </cell>
          <cell r="B33" t="str">
            <v>Половинкин Дмитрий</v>
          </cell>
          <cell r="C33">
            <v>32282</v>
          </cell>
          <cell r="D33" t="str">
            <v>М</v>
          </cell>
          <cell r="E33" t="str">
            <v>8 км, мужчины</v>
          </cell>
          <cell r="F33" t="str">
            <v>Калуга</v>
          </cell>
          <cell r="G33" t="str">
            <v>(910) 862-34-73</v>
          </cell>
        </row>
        <row r="34">
          <cell r="A34">
            <v>33</v>
          </cell>
          <cell r="B34" t="str">
            <v>Полянская Наталья</v>
          </cell>
          <cell r="C34">
            <v>30489</v>
          </cell>
          <cell r="D34" t="str">
            <v>Ж</v>
          </cell>
          <cell r="E34" t="str">
            <v>12 км, женщины</v>
          </cell>
          <cell r="F34" t="str">
            <v>Обнинск</v>
          </cell>
          <cell r="G34" t="str">
            <v>(902) 398-77-83</v>
          </cell>
        </row>
        <row r="35">
          <cell r="A35">
            <v>34</v>
          </cell>
          <cell r="B35" t="str">
            <v>Прохневская Анна</v>
          </cell>
          <cell r="C35">
            <v>29389</v>
          </cell>
          <cell r="D35" t="str">
            <v>Ж</v>
          </cell>
          <cell r="E35" t="str">
            <v>12 км, женщины</v>
          </cell>
          <cell r="F35" t="str">
            <v>Обнинск</v>
          </cell>
          <cell r="G35" t="str">
            <v>(910) 512-49-32</v>
          </cell>
        </row>
        <row r="36">
          <cell r="A36">
            <v>35</v>
          </cell>
          <cell r="B36" t="str">
            <v>Разумная Светлана</v>
          </cell>
          <cell r="C36">
            <v>32165</v>
          </cell>
          <cell r="D36" t="str">
            <v>Ж</v>
          </cell>
          <cell r="E36" t="str">
            <v>8 км, женщины</v>
          </cell>
          <cell r="F36" t="str">
            <v>Обнинск</v>
          </cell>
          <cell r="G36" t="str">
            <v>(926) 878-80-91</v>
          </cell>
        </row>
        <row r="37">
          <cell r="A37">
            <v>36</v>
          </cell>
          <cell r="B37" t="str">
            <v>Рощупкин Владимир</v>
          </cell>
          <cell r="C37">
            <v>33731</v>
          </cell>
          <cell r="D37" t="str">
            <v>М</v>
          </cell>
          <cell r="E37" t="str">
            <v>12 км, мужчины</v>
          </cell>
          <cell r="F37" t="str">
            <v>Старый Оскол</v>
          </cell>
          <cell r="G37" t="str">
            <v>(925) 646-20-64</v>
          </cell>
        </row>
        <row r="38">
          <cell r="A38">
            <v>37</v>
          </cell>
          <cell r="B38" t="str">
            <v>Рымарь Анатолий</v>
          </cell>
          <cell r="C38">
            <v>26381</v>
          </cell>
          <cell r="D38" t="str">
            <v>М</v>
          </cell>
          <cell r="E38" t="str">
            <v>12 км, мужчины</v>
          </cell>
          <cell r="F38" t="str">
            <v>Москва</v>
          </cell>
          <cell r="G38" t="str">
            <v>(916) 175-02-34</v>
          </cell>
        </row>
        <row r="39">
          <cell r="A39">
            <v>38</v>
          </cell>
          <cell r="B39" t="str">
            <v>Саливон Андрей</v>
          </cell>
          <cell r="C39">
            <v>31494</v>
          </cell>
          <cell r="D39" t="str">
            <v>М</v>
          </cell>
          <cell r="E39" t="str">
            <v>12 км, мужчины</v>
          </cell>
          <cell r="F39" t="str">
            <v>Москва</v>
          </cell>
          <cell r="G39" t="str">
            <v>(910) 085-14-35</v>
          </cell>
        </row>
        <row r="40">
          <cell r="A40">
            <v>39</v>
          </cell>
          <cell r="B40" t="str">
            <v>Сафонов Артем</v>
          </cell>
          <cell r="C40">
            <v>29906</v>
          </cell>
          <cell r="D40" t="str">
            <v>М</v>
          </cell>
          <cell r="E40" t="str">
            <v>12 км, мужчины</v>
          </cell>
          <cell r="F40" t="str">
            <v>Калуга</v>
          </cell>
          <cell r="G40" t="str">
            <v>(953) 312-17-21</v>
          </cell>
        </row>
        <row r="41">
          <cell r="A41">
            <v>40</v>
          </cell>
          <cell r="B41" t="str">
            <v>Сметана Станислав</v>
          </cell>
          <cell r="C41">
            <v>29743</v>
          </cell>
          <cell r="D41" t="str">
            <v>М</v>
          </cell>
          <cell r="E41" t="str">
            <v>12 км, мужчины</v>
          </cell>
          <cell r="F41" t="str">
            <v>Апрелевка</v>
          </cell>
          <cell r="G41" t="str">
            <v>(985) 173-35-24</v>
          </cell>
        </row>
        <row r="42">
          <cell r="A42">
            <v>41</v>
          </cell>
          <cell r="B42" t="str">
            <v>Смирнов Александр</v>
          </cell>
          <cell r="C42">
            <v>30026</v>
          </cell>
          <cell r="D42" t="str">
            <v>М</v>
          </cell>
          <cell r="E42" t="str">
            <v>12 км, мужчины</v>
          </cell>
          <cell r="F42" t="str">
            <v>Москва</v>
          </cell>
          <cell r="G42" t="str">
            <v>(926) 296-44-80</v>
          </cell>
        </row>
        <row r="43">
          <cell r="A43">
            <v>42</v>
          </cell>
          <cell r="B43" t="str">
            <v>Смирнов Дмитрий</v>
          </cell>
          <cell r="C43">
            <v>24714</v>
          </cell>
          <cell r="D43" t="str">
            <v>М</v>
          </cell>
          <cell r="E43" t="str">
            <v>8 км, мужчины</v>
          </cell>
          <cell r="F43" t="str">
            <v>Ивантеевка</v>
          </cell>
          <cell r="G43" t="str">
            <v>(929) 939-07-25</v>
          </cell>
        </row>
        <row r="44">
          <cell r="A44">
            <v>43</v>
          </cell>
          <cell r="B44" t="str">
            <v>Старовойт Людмила</v>
          </cell>
          <cell r="C44">
            <v>28342</v>
          </cell>
          <cell r="D44" t="str">
            <v>Ж</v>
          </cell>
          <cell r="E44" t="str">
            <v>8 км, женщины</v>
          </cell>
          <cell r="F44" t="str">
            <v>Малоярославец</v>
          </cell>
          <cell r="G44" t="str">
            <v>(910) 913-77-99</v>
          </cell>
        </row>
        <row r="45">
          <cell r="A45">
            <v>44</v>
          </cell>
          <cell r="B45" t="str">
            <v>Стародубцев Денис</v>
          </cell>
          <cell r="C45">
            <v>33659</v>
          </cell>
          <cell r="D45" t="str">
            <v>М</v>
          </cell>
          <cell r="E45" t="str">
            <v>12 км, мужчины</v>
          </cell>
          <cell r="F45" t="str">
            <v>Можайск</v>
          </cell>
          <cell r="G45" t="str">
            <v>(999) 962-48-21</v>
          </cell>
        </row>
        <row r="46">
          <cell r="A46">
            <v>45</v>
          </cell>
          <cell r="B46" t="str">
            <v>Старченко Роман</v>
          </cell>
          <cell r="C46">
            <v>30696</v>
          </cell>
          <cell r="D46" t="str">
            <v>М</v>
          </cell>
          <cell r="E46" t="str">
            <v>12 км, мужчины</v>
          </cell>
          <cell r="F46" t="str">
            <v>Калуга</v>
          </cell>
          <cell r="G46" t="str">
            <v>(903) 696-35-06</v>
          </cell>
        </row>
        <row r="47">
          <cell r="A47">
            <v>46</v>
          </cell>
          <cell r="B47" t="str">
            <v>Табачников Дмитрий</v>
          </cell>
          <cell r="C47">
            <v>30517</v>
          </cell>
          <cell r="D47" t="str">
            <v>М</v>
          </cell>
          <cell r="E47" t="str">
            <v>8 км, мужчины</v>
          </cell>
          <cell r="F47" t="str">
            <v>Санкт-Петербург</v>
          </cell>
          <cell r="G47" t="str">
            <v>(921) 331-73-52</v>
          </cell>
        </row>
        <row r="48">
          <cell r="A48">
            <v>47</v>
          </cell>
          <cell r="B48" t="str">
            <v>Ткаченко Владислав</v>
          </cell>
          <cell r="C48">
            <v>30149</v>
          </cell>
          <cell r="D48" t="str">
            <v>М</v>
          </cell>
          <cell r="E48" t="str">
            <v>12 км, мужчины</v>
          </cell>
          <cell r="F48" t="str">
            <v>Обнинск</v>
          </cell>
          <cell r="G48" t="str">
            <v>(961) 124-04-06</v>
          </cell>
        </row>
        <row r="49">
          <cell r="A49">
            <v>48</v>
          </cell>
          <cell r="B49" t="str">
            <v>Толстиков Виталий</v>
          </cell>
          <cell r="C49">
            <v>30827</v>
          </cell>
          <cell r="D49" t="str">
            <v>М</v>
          </cell>
          <cell r="E49" t="str">
            <v>12 км, мужчины</v>
          </cell>
          <cell r="F49" t="str">
            <v>Тула</v>
          </cell>
          <cell r="G49" t="str">
            <v>(903) 840-33-91</v>
          </cell>
        </row>
        <row r="50">
          <cell r="A50">
            <v>49</v>
          </cell>
          <cell r="B50" t="str">
            <v>Толстопятов Вадим</v>
          </cell>
          <cell r="C50">
            <v>30009</v>
          </cell>
          <cell r="D50" t="str">
            <v>М</v>
          </cell>
          <cell r="E50" t="str">
            <v>12 км, мужчины</v>
          </cell>
          <cell r="F50" t="str">
            <v>Обнинск</v>
          </cell>
          <cell r="G50" t="str">
            <v>(910) 752-04-86</v>
          </cell>
        </row>
        <row r="51">
          <cell r="A51">
            <v>50</v>
          </cell>
          <cell r="B51" t="str">
            <v>Троицкий Антон</v>
          </cell>
          <cell r="C51">
            <v>31822</v>
          </cell>
          <cell r="D51" t="str">
            <v>М</v>
          </cell>
          <cell r="E51" t="str">
            <v>12 км, мужчины</v>
          </cell>
          <cell r="F51" t="str">
            <v>Москва</v>
          </cell>
          <cell r="G51" t="str">
            <v>(926) 123-88-98</v>
          </cell>
        </row>
        <row r="52">
          <cell r="A52">
            <v>51</v>
          </cell>
          <cell r="B52" t="str">
            <v>Трушина Ирина</v>
          </cell>
          <cell r="C52">
            <v>32152</v>
          </cell>
          <cell r="D52" t="str">
            <v>Ж</v>
          </cell>
          <cell r="E52" t="str">
            <v>8 км, женщины</v>
          </cell>
          <cell r="F52" t="str">
            <v>Малоярославец</v>
          </cell>
          <cell r="G52" t="str">
            <v>(920) 613-75-91</v>
          </cell>
        </row>
        <row r="53">
          <cell r="A53">
            <v>52</v>
          </cell>
          <cell r="B53" t="str">
            <v>Федькина Татьяна</v>
          </cell>
          <cell r="C53">
            <v>24148</v>
          </cell>
          <cell r="D53" t="str">
            <v>Ж</v>
          </cell>
          <cell r="E53" t="str">
            <v>8 км, женщины</v>
          </cell>
          <cell r="F53" t="str">
            <v>Москва</v>
          </cell>
          <cell r="G53" t="str">
            <v>(985) 280-32-28</v>
          </cell>
        </row>
        <row r="54">
          <cell r="A54">
            <v>53</v>
          </cell>
          <cell r="B54" t="str">
            <v>Хромушкина Лидия</v>
          </cell>
          <cell r="C54">
            <v>32976</v>
          </cell>
          <cell r="D54" t="str">
            <v>Ж</v>
          </cell>
          <cell r="E54" t="str">
            <v>12 км, женщины</v>
          </cell>
          <cell r="F54" t="str">
            <v>Калуга</v>
          </cell>
          <cell r="G54">
            <v>89206116160</v>
          </cell>
        </row>
        <row r="55">
          <cell r="A55">
            <v>54</v>
          </cell>
          <cell r="B55" t="str">
            <v>Цыркова Дана</v>
          </cell>
          <cell r="C55">
            <v>30534</v>
          </cell>
          <cell r="D55" t="str">
            <v>Ж</v>
          </cell>
          <cell r="E55" t="str">
            <v>8 км, женщины</v>
          </cell>
          <cell r="F55" t="str">
            <v>Малоярославец</v>
          </cell>
          <cell r="G55" t="str">
            <v>(910) 592-86-18</v>
          </cell>
        </row>
        <row r="56">
          <cell r="A56">
            <v>55</v>
          </cell>
          <cell r="B56" t="str">
            <v>Чернов Александр</v>
          </cell>
          <cell r="C56">
            <v>30917</v>
          </cell>
          <cell r="D56" t="str">
            <v>М</v>
          </cell>
          <cell r="E56" t="str">
            <v>12 км, мужчины</v>
          </cell>
          <cell r="F56" t="str">
            <v>Трубино с</v>
          </cell>
          <cell r="G56" t="str">
            <v>(953) 327-94-27</v>
          </cell>
        </row>
        <row r="57">
          <cell r="A57">
            <v>56</v>
          </cell>
          <cell r="B57" t="str">
            <v>Чернов Николай</v>
          </cell>
          <cell r="C57">
            <v>32569</v>
          </cell>
          <cell r="D57" t="str">
            <v>М</v>
          </cell>
          <cell r="E57" t="str">
            <v>12 км, мужчины</v>
          </cell>
          <cell r="F57" t="str">
            <v>Трубино с</v>
          </cell>
          <cell r="G57" t="str">
            <v>(996) 955-41-73</v>
          </cell>
        </row>
        <row r="58">
          <cell r="A58">
            <v>57</v>
          </cell>
          <cell r="B58" t="str">
            <v>Шаляев Сергей</v>
          </cell>
          <cell r="C58">
            <v>26193</v>
          </cell>
          <cell r="D58" t="str">
            <v>М</v>
          </cell>
          <cell r="E58" t="str">
            <v>12 км, мужчины</v>
          </cell>
          <cell r="F58" t="str">
            <v>Обнинск</v>
          </cell>
          <cell r="G58" t="str">
            <v>(905) 643-55-66</v>
          </cell>
        </row>
        <row r="59">
          <cell r="A59">
            <v>58</v>
          </cell>
          <cell r="B59" t="str">
            <v>Шуваев Олег</v>
          </cell>
          <cell r="C59">
            <v>31402</v>
          </cell>
          <cell r="D59" t="str">
            <v>М</v>
          </cell>
          <cell r="E59" t="str">
            <v>12 км, мужчины</v>
          </cell>
          <cell r="F59" t="str">
            <v>Козельск</v>
          </cell>
          <cell r="G59" t="str">
            <v>(915) 899-19-72</v>
          </cell>
        </row>
        <row r="60">
          <cell r="A60">
            <v>59</v>
          </cell>
          <cell r="B60" t="str">
            <v>Якименко Татьяна</v>
          </cell>
          <cell r="C60">
            <v>29806</v>
          </cell>
          <cell r="D60" t="str">
            <v>Ж</v>
          </cell>
          <cell r="E60" t="str">
            <v>8 км, женщины</v>
          </cell>
          <cell r="F60" t="str">
            <v>Малоярославец</v>
          </cell>
          <cell r="G60" t="str">
            <v>(960) 519-15-84</v>
          </cell>
        </row>
        <row r="61">
          <cell r="A61">
            <v>60</v>
          </cell>
          <cell r="B61" t="str">
            <v>Яковлев Игорь</v>
          </cell>
          <cell r="C61">
            <v>30023</v>
          </cell>
          <cell r="D61" t="str">
            <v>М</v>
          </cell>
          <cell r="E61" t="str">
            <v>12 км, мужчины</v>
          </cell>
          <cell r="F61" t="str">
            <v>Москва</v>
          </cell>
          <cell r="G61" t="str">
            <v>(916) 651-43-74</v>
          </cell>
        </row>
        <row r="62">
          <cell r="A62">
            <v>61</v>
          </cell>
          <cell r="B62" t="str">
            <v>Воробьев Дмитрий</v>
          </cell>
          <cell r="C62">
            <v>30419</v>
          </cell>
          <cell r="D62" t="str">
            <v>М</v>
          </cell>
          <cell r="E62" t="str">
            <v>8 км, мужчины</v>
          </cell>
          <cell r="F62" t="str">
            <v>Москва</v>
          </cell>
          <cell r="G62" t="str">
            <v/>
          </cell>
        </row>
        <row r="63">
          <cell r="A63">
            <v>62</v>
          </cell>
          <cell r="B63" t="str">
            <v>Горчаков Алексей</v>
          </cell>
          <cell r="C63">
            <v>29262</v>
          </cell>
          <cell r="D63" t="str">
            <v>М</v>
          </cell>
          <cell r="E63" t="str">
            <v>8 км, мужчины</v>
          </cell>
          <cell r="F63" t="str">
            <v>Москва</v>
          </cell>
          <cell r="G63" t="str">
            <v/>
          </cell>
        </row>
        <row r="64">
          <cell r="A64">
            <v>63</v>
          </cell>
          <cell r="B64" t="str">
            <v>Певицкий  Владимир</v>
          </cell>
          <cell r="C64">
            <v>27404</v>
          </cell>
          <cell r="D64" t="str">
            <v>М</v>
          </cell>
          <cell r="E64" t="str">
            <v>12 км, мужчины</v>
          </cell>
          <cell r="F64" t="str">
            <v>Обнинск</v>
          </cell>
          <cell r="G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</row>
      </sheetData>
      <sheetData sheetId="2"/>
      <sheetData sheetId="3">
        <row r="1">
          <cell r="A1" t="str">
            <v>Справочник</v>
          </cell>
          <cell r="B1">
            <v>2020</v>
          </cell>
        </row>
        <row r="2">
          <cell r="A2" t="str">
            <v>возрастных</v>
          </cell>
          <cell r="C2" t="str">
            <v>Возраст</v>
          </cell>
        </row>
        <row r="3">
          <cell r="A3" t="str">
            <v>групп</v>
          </cell>
          <cell r="B3" t="str">
            <v>Группа</v>
          </cell>
          <cell r="C3" t="str">
            <v>с</v>
          </cell>
          <cell r="D3" t="str">
            <v>по</v>
          </cell>
        </row>
        <row r="4">
          <cell r="B4">
            <v>3</v>
          </cell>
          <cell r="C4">
            <v>3</v>
          </cell>
          <cell r="D4">
            <v>6</v>
          </cell>
        </row>
        <row r="5">
          <cell r="B5">
            <v>7</v>
          </cell>
          <cell r="C5">
            <v>7</v>
          </cell>
          <cell r="D5">
            <v>10</v>
          </cell>
        </row>
        <row r="6">
          <cell r="B6">
            <v>11</v>
          </cell>
          <cell r="C6">
            <v>11</v>
          </cell>
          <cell r="D6">
            <v>14</v>
          </cell>
        </row>
        <row r="7">
          <cell r="B7">
            <v>15</v>
          </cell>
          <cell r="C7">
            <v>15</v>
          </cell>
          <cell r="D7">
            <v>17</v>
          </cell>
        </row>
        <row r="8">
          <cell r="B8">
            <v>18</v>
          </cell>
          <cell r="C8">
            <v>18</v>
          </cell>
          <cell r="D8">
            <v>29</v>
          </cell>
        </row>
        <row r="9">
          <cell r="B9">
            <v>30</v>
          </cell>
          <cell r="C9">
            <v>30</v>
          </cell>
          <cell r="D9">
            <v>39</v>
          </cell>
        </row>
        <row r="10">
          <cell r="B10">
            <v>40</v>
          </cell>
          <cell r="C10">
            <v>40</v>
          </cell>
          <cell r="D10">
            <v>49</v>
          </cell>
        </row>
        <row r="11">
          <cell r="B11">
            <v>50</v>
          </cell>
          <cell r="C11">
            <v>50</v>
          </cell>
          <cell r="D11">
            <v>59</v>
          </cell>
        </row>
        <row r="12">
          <cell r="B12">
            <v>60</v>
          </cell>
          <cell r="C12">
            <v>60</v>
          </cell>
          <cell r="D12">
            <v>100</v>
          </cell>
        </row>
        <row r="14">
          <cell r="A14" t="str">
            <v>Год рождения</v>
          </cell>
          <cell r="B14" t="str">
            <v>Возраст</v>
          </cell>
          <cell r="C14" t="str">
            <v>Группа</v>
          </cell>
        </row>
        <row r="15">
          <cell r="A15">
            <v>2020</v>
          </cell>
          <cell r="B15">
            <v>0</v>
          </cell>
          <cell r="C15">
            <v>0</v>
          </cell>
        </row>
        <row r="16">
          <cell r="A16">
            <v>2019</v>
          </cell>
          <cell r="B16">
            <v>1</v>
          </cell>
          <cell r="C16">
            <v>0</v>
          </cell>
        </row>
        <row r="17">
          <cell r="A17">
            <v>2018</v>
          </cell>
          <cell r="B17">
            <v>2</v>
          </cell>
          <cell r="C17">
            <v>0</v>
          </cell>
        </row>
        <row r="18">
          <cell r="A18">
            <v>2017</v>
          </cell>
          <cell r="B18">
            <v>3</v>
          </cell>
          <cell r="C18">
            <v>3</v>
          </cell>
        </row>
        <row r="19">
          <cell r="A19">
            <v>2016</v>
          </cell>
          <cell r="B19">
            <v>4</v>
          </cell>
          <cell r="C19">
            <v>3</v>
          </cell>
        </row>
        <row r="20">
          <cell r="A20">
            <v>2015</v>
          </cell>
          <cell r="B20">
            <v>5</v>
          </cell>
          <cell r="C20">
            <v>3</v>
          </cell>
        </row>
        <row r="21">
          <cell r="A21">
            <v>2014</v>
          </cell>
          <cell r="B21">
            <v>6</v>
          </cell>
          <cell r="C21">
            <v>3</v>
          </cell>
        </row>
        <row r="22">
          <cell r="A22">
            <v>2013</v>
          </cell>
          <cell r="B22">
            <v>7</v>
          </cell>
          <cell r="C22">
            <v>7</v>
          </cell>
        </row>
        <row r="23">
          <cell r="A23">
            <v>2012</v>
          </cell>
          <cell r="B23">
            <v>8</v>
          </cell>
          <cell r="C23">
            <v>7</v>
          </cell>
        </row>
        <row r="24">
          <cell r="A24">
            <v>2011</v>
          </cell>
          <cell r="B24">
            <v>9</v>
          </cell>
          <cell r="C24">
            <v>7</v>
          </cell>
        </row>
        <row r="25">
          <cell r="A25">
            <v>2010</v>
          </cell>
          <cell r="B25">
            <v>10</v>
          </cell>
          <cell r="C25">
            <v>7</v>
          </cell>
        </row>
        <row r="26">
          <cell r="A26">
            <v>2009</v>
          </cell>
          <cell r="B26">
            <v>11</v>
          </cell>
          <cell r="C26">
            <v>11</v>
          </cell>
        </row>
        <row r="27">
          <cell r="A27">
            <v>2008</v>
          </cell>
          <cell r="B27">
            <v>12</v>
          </cell>
          <cell r="C27">
            <v>11</v>
          </cell>
        </row>
        <row r="28">
          <cell r="A28">
            <v>2007</v>
          </cell>
          <cell r="B28">
            <v>13</v>
          </cell>
          <cell r="C28">
            <v>11</v>
          </cell>
        </row>
        <row r="29">
          <cell r="A29">
            <v>2006</v>
          </cell>
          <cell r="B29">
            <v>14</v>
          </cell>
          <cell r="C29">
            <v>11</v>
          </cell>
        </row>
        <row r="30">
          <cell r="A30">
            <v>2005</v>
          </cell>
          <cell r="B30">
            <v>15</v>
          </cell>
          <cell r="C30">
            <v>15</v>
          </cell>
        </row>
        <row r="31">
          <cell r="A31">
            <v>2004</v>
          </cell>
          <cell r="B31">
            <v>16</v>
          </cell>
          <cell r="C31">
            <v>15</v>
          </cell>
        </row>
        <row r="32">
          <cell r="A32">
            <v>2003</v>
          </cell>
          <cell r="B32">
            <v>17</v>
          </cell>
          <cell r="C32">
            <v>15</v>
          </cell>
        </row>
        <row r="33">
          <cell r="A33">
            <v>2002</v>
          </cell>
          <cell r="B33">
            <v>18</v>
          </cell>
          <cell r="C33">
            <v>18</v>
          </cell>
        </row>
        <row r="34">
          <cell r="A34">
            <v>2001</v>
          </cell>
          <cell r="B34">
            <v>19</v>
          </cell>
          <cell r="C34">
            <v>18</v>
          </cell>
        </row>
        <row r="35">
          <cell r="A35">
            <v>2000</v>
          </cell>
          <cell r="B35">
            <v>20</v>
          </cell>
          <cell r="C35">
            <v>18</v>
          </cell>
        </row>
        <row r="36">
          <cell r="A36">
            <v>1999</v>
          </cell>
          <cell r="B36">
            <v>21</v>
          </cell>
          <cell r="C36">
            <v>18</v>
          </cell>
        </row>
        <row r="37">
          <cell r="A37">
            <v>1998</v>
          </cell>
          <cell r="B37">
            <v>22</v>
          </cell>
          <cell r="C37">
            <v>18</v>
          </cell>
        </row>
        <row r="38">
          <cell r="A38">
            <v>1997</v>
          </cell>
          <cell r="B38">
            <v>23</v>
          </cell>
          <cell r="C38">
            <v>18</v>
          </cell>
        </row>
        <row r="39">
          <cell r="A39">
            <v>1996</v>
          </cell>
          <cell r="B39">
            <v>24</v>
          </cell>
          <cell r="C39">
            <v>18</v>
          </cell>
        </row>
        <row r="40">
          <cell r="A40">
            <v>1995</v>
          </cell>
          <cell r="B40">
            <v>25</v>
          </cell>
          <cell r="C40">
            <v>18</v>
          </cell>
        </row>
        <row r="41">
          <cell r="A41">
            <v>1994</v>
          </cell>
          <cell r="B41">
            <v>26</v>
          </cell>
          <cell r="C41">
            <v>18</v>
          </cell>
        </row>
        <row r="42">
          <cell r="A42">
            <v>1993</v>
          </cell>
          <cell r="B42">
            <v>27</v>
          </cell>
          <cell r="C42">
            <v>18</v>
          </cell>
        </row>
        <row r="43">
          <cell r="A43">
            <v>1992</v>
          </cell>
          <cell r="B43">
            <v>28</v>
          </cell>
          <cell r="C43">
            <v>18</v>
          </cell>
        </row>
        <row r="44">
          <cell r="A44">
            <v>1991</v>
          </cell>
          <cell r="B44">
            <v>29</v>
          </cell>
          <cell r="C44">
            <v>18</v>
          </cell>
        </row>
        <row r="45">
          <cell r="A45">
            <v>1990</v>
          </cell>
          <cell r="B45">
            <v>30</v>
          </cell>
          <cell r="C45">
            <v>30</v>
          </cell>
        </row>
        <row r="46">
          <cell r="A46">
            <v>1989</v>
          </cell>
          <cell r="B46">
            <v>31</v>
          </cell>
          <cell r="C46">
            <v>30</v>
          </cell>
        </row>
        <row r="47">
          <cell r="A47">
            <v>1988</v>
          </cell>
          <cell r="B47">
            <v>32</v>
          </cell>
          <cell r="C47">
            <v>30</v>
          </cell>
        </row>
        <row r="48">
          <cell r="A48">
            <v>1987</v>
          </cell>
          <cell r="B48">
            <v>33</v>
          </cell>
          <cell r="C48">
            <v>30</v>
          </cell>
        </row>
        <row r="49">
          <cell r="A49">
            <v>1986</v>
          </cell>
          <cell r="B49">
            <v>34</v>
          </cell>
          <cell r="C49">
            <v>30</v>
          </cell>
        </row>
        <row r="50">
          <cell r="A50">
            <v>1985</v>
          </cell>
          <cell r="B50">
            <v>35</v>
          </cell>
          <cell r="C50">
            <v>30</v>
          </cell>
        </row>
        <row r="51">
          <cell r="A51">
            <v>1984</v>
          </cell>
          <cell r="B51">
            <v>36</v>
          </cell>
          <cell r="C51">
            <v>30</v>
          </cell>
        </row>
        <row r="52">
          <cell r="A52">
            <v>1983</v>
          </cell>
          <cell r="B52">
            <v>37</v>
          </cell>
          <cell r="C52">
            <v>30</v>
          </cell>
        </row>
        <row r="53">
          <cell r="A53">
            <v>1982</v>
          </cell>
          <cell r="B53">
            <v>38</v>
          </cell>
          <cell r="C53">
            <v>30</v>
          </cell>
        </row>
        <row r="54">
          <cell r="A54">
            <v>1981</v>
          </cell>
          <cell r="B54">
            <v>39</v>
          </cell>
          <cell r="C54">
            <v>30</v>
          </cell>
        </row>
        <row r="55">
          <cell r="A55">
            <v>1980</v>
          </cell>
          <cell r="B55">
            <v>40</v>
          </cell>
          <cell r="C55">
            <v>40</v>
          </cell>
        </row>
        <row r="56">
          <cell r="A56">
            <v>1979</v>
          </cell>
          <cell r="B56">
            <v>41</v>
          </cell>
          <cell r="C56">
            <v>40</v>
          </cell>
        </row>
        <row r="57">
          <cell r="A57">
            <v>1978</v>
          </cell>
          <cell r="B57">
            <v>42</v>
          </cell>
          <cell r="C57">
            <v>40</v>
          </cell>
        </row>
        <row r="58">
          <cell r="A58">
            <v>1977</v>
          </cell>
          <cell r="B58">
            <v>43</v>
          </cell>
          <cell r="C58">
            <v>40</v>
          </cell>
        </row>
        <row r="59">
          <cell r="A59">
            <v>1976</v>
          </cell>
          <cell r="B59">
            <v>44</v>
          </cell>
          <cell r="C59">
            <v>40</v>
          </cell>
        </row>
        <row r="60">
          <cell r="A60">
            <v>1975</v>
          </cell>
          <cell r="B60">
            <v>45</v>
          </cell>
          <cell r="C60">
            <v>40</v>
          </cell>
        </row>
        <row r="61">
          <cell r="A61">
            <v>1974</v>
          </cell>
          <cell r="B61">
            <v>46</v>
          </cell>
          <cell r="C61">
            <v>40</v>
          </cell>
        </row>
        <row r="62">
          <cell r="A62">
            <v>1973</v>
          </cell>
          <cell r="B62">
            <v>47</v>
          </cell>
          <cell r="C62">
            <v>40</v>
          </cell>
        </row>
        <row r="63">
          <cell r="A63">
            <v>1972</v>
          </cell>
          <cell r="B63">
            <v>48</v>
          </cell>
          <cell r="C63">
            <v>40</v>
          </cell>
        </row>
        <row r="64">
          <cell r="A64">
            <v>1971</v>
          </cell>
          <cell r="B64">
            <v>49</v>
          </cell>
          <cell r="C64">
            <v>40</v>
          </cell>
        </row>
        <row r="65">
          <cell r="A65">
            <v>1970</v>
          </cell>
          <cell r="B65">
            <v>50</v>
          </cell>
          <cell r="C65">
            <v>50</v>
          </cell>
        </row>
        <row r="66">
          <cell r="A66">
            <v>1969</v>
          </cell>
          <cell r="B66">
            <v>51</v>
          </cell>
          <cell r="C66">
            <v>50</v>
          </cell>
        </row>
        <row r="67">
          <cell r="A67">
            <v>1968</v>
          </cell>
          <cell r="B67">
            <v>52</v>
          </cell>
          <cell r="C67">
            <v>50</v>
          </cell>
        </row>
        <row r="68">
          <cell r="A68">
            <v>1967</v>
          </cell>
          <cell r="B68">
            <v>53</v>
          </cell>
          <cell r="C68">
            <v>50</v>
          </cell>
        </row>
        <row r="69">
          <cell r="A69">
            <v>1966</v>
          </cell>
          <cell r="B69">
            <v>54</v>
          </cell>
          <cell r="C69">
            <v>50</v>
          </cell>
        </row>
        <row r="70">
          <cell r="A70">
            <v>1965</v>
          </cell>
          <cell r="B70">
            <v>55</v>
          </cell>
          <cell r="C70">
            <v>50</v>
          </cell>
        </row>
        <row r="71">
          <cell r="A71">
            <v>1964</v>
          </cell>
          <cell r="B71">
            <v>56</v>
          </cell>
          <cell r="C71">
            <v>50</v>
          </cell>
        </row>
        <row r="72">
          <cell r="A72">
            <v>1963</v>
          </cell>
          <cell r="B72">
            <v>57</v>
          </cell>
          <cell r="C72">
            <v>50</v>
          </cell>
        </row>
        <row r="73">
          <cell r="A73">
            <v>1962</v>
          </cell>
          <cell r="B73">
            <v>58</v>
          </cell>
          <cell r="C73">
            <v>50</v>
          </cell>
        </row>
        <row r="74">
          <cell r="A74">
            <v>1961</v>
          </cell>
          <cell r="B74">
            <v>59</v>
          </cell>
          <cell r="C74">
            <v>50</v>
          </cell>
        </row>
        <row r="75">
          <cell r="A75">
            <v>1960</v>
          </cell>
          <cell r="B75">
            <v>60</v>
          </cell>
          <cell r="C75">
            <v>60</v>
          </cell>
        </row>
        <row r="76">
          <cell r="A76">
            <v>1959</v>
          </cell>
          <cell r="B76">
            <v>61</v>
          </cell>
          <cell r="C76">
            <v>60</v>
          </cell>
        </row>
        <row r="77">
          <cell r="A77">
            <v>1958</v>
          </cell>
          <cell r="B77">
            <v>62</v>
          </cell>
          <cell r="C77">
            <v>60</v>
          </cell>
        </row>
        <row r="78">
          <cell r="A78">
            <v>1957</v>
          </cell>
          <cell r="B78">
            <v>63</v>
          </cell>
          <cell r="C78">
            <v>60</v>
          </cell>
        </row>
        <row r="79">
          <cell r="A79">
            <v>1956</v>
          </cell>
          <cell r="B79">
            <v>64</v>
          </cell>
          <cell r="C79">
            <v>60</v>
          </cell>
        </row>
        <row r="80">
          <cell r="A80">
            <v>1955</v>
          </cell>
          <cell r="B80">
            <v>65</v>
          </cell>
          <cell r="C80">
            <v>60</v>
          </cell>
        </row>
        <row r="81">
          <cell r="A81">
            <v>1954</v>
          </cell>
          <cell r="B81">
            <v>66</v>
          </cell>
          <cell r="C81">
            <v>60</v>
          </cell>
        </row>
        <row r="82">
          <cell r="A82">
            <v>1953</v>
          </cell>
          <cell r="B82">
            <v>67</v>
          </cell>
          <cell r="C82">
            <v>60</v>
          </cell>
        </row>
        <row r="83">
          <cell r="A83">
            <v>1952</v>
          </cell>
          <cell r="B83">
            <v>68</v>
          </cell>
          <cell r="C83">
            <v>60</v>
          </cell>
        </row>
        <row r="84">
          <cell r="A84">
            <v>1951</v>
          </cell>
          <cell r="B84">
            <v>69</v>
          </cell>
          <cell r="C84">
            <v>60</v>
          </cell>
        </row>
        <row r="85">
          <cell r="A85">
            <v>1950</v>
          </cell>
          <cell r="B85">
            <v>70</v>
          </cell>
          <cell r="C85">
            <v>60</v>
          </cell>
        </row>
        <row r="86">
          <cell r="A86">
            <v>1949</v>
          </cell>
          <cell r="B86">
            <v>71</v>
          </cell>
          <cell r="C86">
            <v>60</v>
          </cell>
        </row>
        <row r="87">
          <cell r="A87">
            <v>1948</v>
          </cell>
          <cell r="B87">
            <v>72</v>
          </cell>
          <cell r="C87">
            <v>60</v>
          </cell>
        </row>
        <row r="88">
          <cell r="A88">
            <v>1947</v>
          </cell>
          <cell r="B88">
            <v>73</v>
          </cell>
          <cell r="C88">
            <v>60</v>
          </cell>
        </row>
        <row r="89">
          <cell r="A89">
            <v>1946</v>
          </cell>
          <cell r="B89">
            <v>74</v>
          </cell>
          <cell r="C89">
            <v>60</v>
          </cell>
        </row>
        <row r="90">
          <cell r="A90">
            <v>1945</v>
          </cell>
          <cell r="B90">
            <v>75</v>
          </cell>
          <cell r="C90">
            <v>60</v>
          </cell>
        </row>
        <row r="91">
          <cell r="A91">
            <v>1944</v>
          </cell>
          <cell r="B91">
            <v>76</v>
          </cell>
          <cell r="C91">
            <v>60</v>
          </cell>
        </row>
        <row r="92">
          <cell r="A92">
            <v>1943</v>
          </cell>
          <cell r="B92">
            <v>77</v>
          </cell>
          <cell r="C92">
            <v>60</v>
          </cell>
        </row>
        <row r="93">
          <cell r="A93">
            <v>1942</v>
          </cell>
          <cell r="B93">
            <v>78</v>
          </cell>
          <cell r="C93">
            <v>60</v>
          </cell>
        </row>
        <row r="94">
          <cell r="A94">
            <v>1941</v>
          </cell>
          <cell r="B94">
            <v>79</v>
          </cell>
          <cell r="C94">
            <v>60</v>
          </cell>
        </row>
        <row r="95">
          <cell r="A95">
            <v>1940</v>
          </cell>
          <cell r="B95">
            <v>80</v>
          </cell>
          <cell r="C95">
            <v>60</v>
          </cell>
        </row>
        <row r="96">
          <cell r="A96">
            <v>1939</v>
          </cell>
          <cell r="B96">
            <v>81</v>
          </cell>
          <cell r="C96">
            <v>60</v>
          </cell>
        </row>
        <row r="97">
          <cell r="A97">
            <v>1938</v>
          </cell>
          <cell r="B97">
            <v>82</v>
          </cell>
          <cell r="C97">
            <v>60</v>
          </cell>
        </row>
        <row r="98">
          <cell r="A98">
            <v>1937</v>
          </cell>
          <cell r="B98">
            <v>83</v>
          </cell>
          <cell r="C98">
            <v>60</v>
          </cell>
        </row>
        <row r="99">
          <cell r="A99">
            <v>1936</v>
          </cell>
          <cell r="B99">
            <v>84</v>
          </cell>
          <cell r="C99">
            <v>60</v>
          </cell>
        </row>
        <row r="100">
          <cell r="A100">
            <v>1935</v>
          </cell>
          <cell r="B100">
            <v>85</v>
          </cell>
          <cell r="C100">
            <v>60</v>
          </cell>
        </row>
        <row r="101">
          <cell r="A101">
            <v>1934</v>
          </cell>
          <cell r="B101">
            <v>86</v>
          </cell>
          <cell r="C101">
            <v>60</v>
          </cell>
        </row>
        <row r="102">
          <cell r="A102">
            <v>1933</v>
          </cell>
          <cell r="B102">
            <v>87</v>
          </cell>
          <cell r="C102">
            <v>60</v>
          </cell>
        </row>
        <row r="103">
          <cell r="A103">
            <v>1932</v>
          </cell>
          <cell r="B103">
            <v>88</v>
          </cell>
          <cell r="C103">
            <v>60</v>
          </cell>
        </row>
        <row r="104">
          <cell r="A104">
            <v>1931</v>
          </cell>
          <cell r="B104">
            <v>89</v>
          </cell>
          <cell r="C104">
            <v>60</v>
          </cell>
        </row>
        <row r="105">
          <cell r="A105">
            <v>1930</v>
          </cell>
          <cell r="B105">
            <v>90</v>
          </cell>
          <cell r="C105">
            <v>60</v>
          </cell>
        </row>
        <row r="106">
          <cell r="A106">
            <v>1929</v>
          </cell>
          <cell r="B106">
            <v>91</v>
          </cell>
          <cell r="C106">
            <v>60</v>
          </cell>
        </row>
        <row r="107">
          <cell r="A107">
            <v>1928</v>
          </cell>
          <cell r="B107">
            <v>92</v>
          </cell>
          <cell r="C107">
            <v>60</v>
          </cell>
        </row>
        <row r="108">
          <cell r="A108">
            <v>1927</v>
          </cell>
          <cell r="B108">
            <v>93</v>
          </cell>
          <cell r="C108">
            <v>60</v>
          </cell>
        </row>
        <row r="109">
          <cell r="A109">
            <v>1926</v>
          </cell>
          <cell r="B109">
            <v>94</v>
          </cell>
          <cell r="C109">
            <v>60</v>
          </cell>
        </row>
        <row r="110">
          <cell r="A110">
            <v>1925</v>
          </cell>
          <cell r="B110">
            <v>95</v>
          </cell>
          <cell r="C110">
            <v>60</v>
          </cell>
        </row>
        <row r="111">
          <cell r="A111">
            <v>1924</v>
          </cell>
          <cell r="B111">
            <v>96</v>
          </cell>
          <cell r="C111">
            <v>60</v>
          </cell>
        </row>
        <row r="112">
          <cell r="A112">
            <v>1923</v>
          </cell>
          <cell r="B112">
            <v>97</v>
          </cell>
          <cell r="C112">
            <v>60</v>
          </cell>
        </row>
        <row r="113">
          <cell r="A113">
            <v>1922</v>
          </cell>
          <cell r="B113">
            <v>98</v>
          </cell>
          <cell r="C113">
            <v>60</v>
          </cell>
        </row>
        <row r="114">
          <cell r="A114">
            <v>1921</v>
          </cell>
          <cell r="B114">
            <v>99</v>
          </cell>
          <cell r="C114">
            <v>60</v>
          </cell>
        </row>
        <row r="115">
          <cell r="A115">
            <v>1920</v>
          </cell>
          <cell r="B115">
            <v>100</v>
          </cell>
          <cell r="C115">
            <v>60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7"/>
  <sheetViews>
    <sheetView tabSelected="1" workbookViewId="0">
      <pane xSplit="3" ySplit="4" topLeftCell="D5" activePane="bottomRight" state="frozen"/>
      <selection pane="topRight" activeCell="E1" sqref="E1"/>
      <selection pane="bottomLeft" activeCell="A6" sqref="A6"/>
      <selection pane="bottomRight" activeCell="D5" sqref="D5"/>
    </sheetView>
  </sheetViews>
  <sheetFormatPr defaultColWidth="9.140625" defaultRowHeight="24.95" customHeight="1"/>
  <cols>
    <col min="1" max="1" width="9.42578125" style="4" customWidth="1"/>
    <col min="2" max="2" width="31.28515625" style="2" customWidth="1"/>
    <col min="3" max="3" width="9.5703125" style="3" bestFit="1" customWidth="1"/>
    <col min="4" max="4" width="24.28515625" style="4" bestFit="1" customWidth="1"/>
    <col min="5" max="5" width="19.85546875" style="6" bestFit="1" customWidth="1"/>
    <col min="6" max="6" width="10.140625" style="4" customWidth="1"/>
    <col min="7" max="7" width="10.28515625" style="4" customWidth="1"/>
    <col min="8" max="8" width="14.7109375" style="17" customWidth="1"/>
    <col min="9" max="10" width="10.28515625" style="2" customWidth="1"/>
    <col min="11" max="16384" width="9.140625" style="2"/>
  </cols>
  <sheetData>
    <row r="1" spans="1:11" ht="24.95" customHeight="1">
      <c r="A1" s="1">
        <v>44184</v>
      </c>
      <c r="D1" s="20" t="s">
        <v>7</v>
      </c>
      <c r="E1" s="20"/>
      <c r="H1" s="5"/>
    </row>
    <row r="2" spans="1:11" ht="24.95" customHeight="1">
      <c r="A2" s="5" t="s">
        <v>12</v>
      </c>
      <c r="D2" s="19"/>
      <c r="F2" s="6"/>
      <c r="G2" s="6"/>
      <c r="I2" s="6"/>
      <c r="J2" s="6"/>
    </row>
    <row r="4" spans="1:11" s="11" customFormat="1" ht="24.95" customHeight="1">
      <c r="A4" s="7" t="s">
        <v>0</v>
      </c>
      <c r="B4" s="7" t="s">
        <v>1</v>
      </c>
      <c r="C4" s="8" t="s">
        <v>2</v>
      </c>
      <c r="D4" s="7" t="s">
        <v>3</v>
      </c>
      <c r="E4" s="9" t="s">
        <v>11</v>
      </c>
      <c r="F4" s="10" t="s">
        <v>4</v>
      </c>
      <c r="G4" s="10" t="s">
        <v>6</v>
      </c>
      <c r="H4" s="18" t="s">
        <v>5</v>
      </c>
      <c r="I4" s="7" t="s">
        <v>10</v>
      </c>
      <c r="J4" s="7" t="s">
        <v>4</v>
      </c>
    </row>
    <row r="5" spans="1:11" ht="24.95" customHeight="1">
      <c r="A5" s="12">
        <v>6</v>
      </c>
      <c r="B5" s="13" t="str">
        <f>IF($A5="","",IF(ISNA(VLOOKUP($A5,[1]Регистрация!$A:$G,2,FALSE)),"",VLOOKUP($A5,[1]Регистрация!$A:$G,2,FALSE)))</f>
        <v>Вахрушев Дмитрий</v>
      </c>
      <c r="C5" s="12">
        <f>IF($A5="","",IF(ISNA(VLOOKUP($A5,[1]Регистрация!$A:$G,3,FALSE)),"",YEAR(VLOOKUP($A5,[1]Регистрация!$A:$G,3,FALSE))))</f>
        <v>1977</v>
      </c>
      <c r="D5" s="13" t="str">
        <f>IF($A5="","",IF(ISNA(VLOOKUP($A5,[1]Регистрация!$A:$G,6,FALSE)),"",VLOOKUP($A5,[1]Регистрация!$A:$G,6,FALSE)))</f>
        <v>Серпухов-15</v>
      </c>
      <c r="E5" s="14" t="str">
        <f>IF($A5="","",IF(ISNA(VLOOKUP($A5,[1]Регистрация!$A:$G,5,FALSE)),"",VLOOKUP($A5,[1]Регистрация!$A:$G,5,FALSE)))</f>
        <v>8 км, мужчины</v>
      </c>
      <c r="F5" s="12" t="str">
        <f>IF(B5="","",IF(ISNA(VLOOKUP(A5,[1]Регистрация!A:G,4,FALSE)),"",VLOOKUP(A5,[1]Регистрация!A:G,4,FALSE)&amp;VLOOKUP(C5,[1]Группы!A:D,3,FALSE)))</f>
        <v>М40</v>
      </c>
      <c r="G5" s="12" t="s">
        <v>8</v>
      </c>
      <c r="H5" s="15">
        <v>2.8472222222222222E-2</v>
      </c>
      <c r="I5" s="12">
        <v>1</v>
      </c>
      <c r="J5" s="12">
        <v>1</v>
      </c>
      <c r="K5" s="16"/>
    </row>
    <row r="6" spans="1:11" ht="24.95" customHeight="1">
      <c r="A6" s="12">
        <v>46</v>
      </c>
      <c r="B6" s="13" t="str">
        <f>IF($A6="","",IF(ISNA(VLOOKUP($A6,[1]Регистрация!$A:$G,2,FALSE)),"",VLOOKUP($A6,[1]Регистрация!$A:$G,2,FALSE)))</f>
        <v>Табачников Дмитрий</v>
      </c>
      <c r="C6" s="12">
        <f>IF($A6="","",IF(ISNA(VLOOKUP($A6,[1]Регистрация!$A:$G,3,FALSE)),"",YEAR(VLOOKUP($A6,[1]Регистрация!$A:$G,3,FALSE))))</f>
        <v>1983</v>
      </c>
      <c r="D6" s="13" t="str">
        <f>IF($A6="","",IF(ISNA(VLOOKUP($A6,[1]Регистрация!$A:$G,6,FALSE)),"",VLOOKUP($A6,[1]Регистрация!$A:$G,6,FALSE)))</f>
        <v>Санкт-Петербург</v>
      </c>
      <c r="E6" s="14" t="str">
        <f>IF($A6="","",IF(ISNA(VLOOKUP($A6,[1]Регистрация!$A:$G,5,FALSE)),"",VLOOKUP($A6,[1]Регистрация!$A:$G,5,FALSE)))</f>
        <v>8 км, мужчины</v>
      </c>
      <c r="F6" s="12" t="str">
        <f>IF(B6="","",IF(ISNA(VLOOKUP(A6,[1]Регистрация!A:G,4,FALSE)),"",VLOOKUP(A6,[1]Регистрация!A:G,4,FALSE)&amp;VLOOKUP(C6,[1]Группы!A:D,3,FALSE)))</f>
        <v>М30</v>
      </c>
      <c r="G6" s="12" t="s">
        <v>8</v>
      </c>
      <c r="H6" s="15">
        <v>2.8634259259259262E-2</v>
      </c>
      <c r="I6" s="12">
        <v>2</v>
      </c>
      <c r="J6" s="12">
        <v>1</v>
      </c>
      <c r="K6" s="16"/>
    </row>
    <row r="7" spans="1:11" ht="24.95" customHeight="1">
      <c r="A7" s="12">
        <v>42</v>
      </c>
      <c r="B7" s="13" t="str">
        <f>IF($A7="","",IF(ISNA(VLOOKUP($A7,[1]Регистрация!$A:$G,2,FALSE)),"",VLOOKUP($A7,[1]Регистрация!$A:$G,2,FALSE)))</f>
        <v>Смирнов Дмитрий</v>
      </c>
      <c r="C7" s="12">
        <f>IF($A7="","",IF(ISNA(VLOOKUP($A7,[1]Регистрация!$A:$G,3,FALSE)),"",YEAR(VLOOKUP($A7,[1]Регистрация!$A:$G,3,FALSE))))</f>
        <v>1967</v>
      </c>
      <c r="D7" s="13" t="str">
        <f>IF($A7="","",IF(ISNA(VLOOKUP($A7,[1]Регистрация!$A:$G,6,FALSE)),"",VLOOKUP($A7,[1]Регистрация!$A:$G,6,FALSE)))</f>
        <v>Ивантеевка</v>
      </c>
      <c r="E7" s="14" t="str">
        <f>IF($A7="","",IF(ISNA(VLOOKUP($A7,[1]Регистрация!$A:$G,5,FALSE)),"",VLOOKUP($A7,[1]Регистрация!$A:$G,5,FALSE)))</f>
        <v>8 км, мужчины</v>
      </c>
      <c r="F7" s="12" t="str">
        <f>IF(B7="","",IF(ISNA(VLOOKUP(A7,[1]Регистрация!A:G,4,FALSE)),"",VLOOKUP(A7,[1]Регистрация!A:G,4,FALSE)&amp;VLOOKUP(C7,[1]Группы!A:D,3,FALSE)))</f>
        <v>М50</v>
      </c>
      <c r="G7" s="12" t="s">
        <v>8</v>
      </c>
      <c r="H7" s="15">
        <v>2.884259259259259E-2</v>
      </c>
      <c r="I7" s="12">
        <v>3</v>
      </c>
      <c r="J7" s="12">
        <v>1</v>
      </c>
    </row>
    <row r="8" spans="1:11" ht="24.95" customHeight="1">
      <c r="A8" s="12">
        <v>4</v>
      </c>
      <c r="B8" s="13" t="str">
        <f>IF($A8="","",IF(ISNA(VLOOKUP($A8,[1]Регистрация!$A:$G,2,FALSE)),"",VLOOKUP($A8,[1]Регистрация!$A:$G,2,FALSE)))</f>
        <v>Бунаков Олег</v>
      </c>
      <c r="C8" s="12">
        <f>IF($A8="","",IF(ISNA(VLOOKUP($A8,[1]Регистрация!$A:$G,3,FALSE)),"",YEAR(VLOOKUP($A8,[1]Регистрация!$A:$G,3,FALSE))))</f>
        <v>1981</v>
      </c>
      <c r="D8" s="13" t="str">
        <f>IF($A8="","",IF(ISNA(VLOOKUP($A8,[1]Регистрация!$A:$G,6,FALSE)),"",VLOOKUP($A8,[1]Регистрация!$A:$G,6,FALSE)))</f>
        <v>Калуга</v>
      </c>
      <c r="E8" s="14" t="str">
        <f>IF($A8="","",IF(ISNA(VLOOKUP($A8,[1]Регистрация!$A:$G,5,FALSE)),"",VLOOKUP($A8,[1]Регистрация!$A:$G,5,FALSE)))</f>
        <v>8 км, мужчины</v>
      </c>
      <c r="F8" s="12" t="str">
        <f>IF(B8="","",IF(ISNA(VLOOKUP(A8,[1]Регистрация!A:G,4,FALSE)),"",VLOOKUP(A8,[1]Регистрация!A:G,4,FALSE)&amp;VLOOKUP(C8,[1]Группы!A:D,3,FALSE)))</f>
        <v>М30</v>
      </c>
      <c r="G8" s="12" t="s">
        <v>8</v>
      </c>
      <c r="H8" s="15">
        <v>2.9085648148148149E-2</v>
      </c>
      <c r="I8" s="12">
        <v>4</v>
      </c>
      <c r="J8" s="12">
        <v>2</v>
      </c>
      <c r="K8" s="16"/>
    </row>
    <row r="9" spans="1:11" ht="24.95" customHeight="1">
      <c r="A9" s="12">
        <v>32</v>
      </c>
      <c r="B9" s="13" t="str">
        <f>IF($A9="","",IF(ISNA(VLOOKUP($A9,[1]Регистрация!$A:$G,2,FALSE)),"",VLOOKUP($A9,[1]Регистрация!$A:$G,2,FALSE)))</f>
        <v>Половинкин Дмитрий</v>
      </c>
      <c r="C9" s="12">
        <f>IF($A9="","",IF(ISNA(VLOOKUP($A9,[1]Регистрация!$A:$G,3,FALSE)),"",YEAR(VLOOKUP($A9,[1]Регистрация!$A:$G,3,FALSE))))</f>
        <v>1988</v>
      </c>
      <c r="D9" s="13" t="str">
        <f>IF($A9="","",IF(ISNA(VLOOKUP($A9,[1]Регистрация!$A:$G,6,FALSE)),"",VLOOKUP($A9,[1]Регистрация!$A:$G,6,FALSE)))</f>
        <v>Калуга</v>
      </c>
      <c r="E9" s="14" t="str">
        <f>IF($A9="","",IF(ISNA(VLOOKUP($A9,[1]Регистрация!$A:$G,5,FALSE)),"",VLOOKUP($A9,[1]Регистрация!$A:$G,5,FALSE)))</f>
        <v>8 км, мужчины</v>
      </c>
      <c r="F9" s="12" t="str">
        <f>IF(B9="","",IF(ISNA(VLOOKUP(A9,[1]Регистрация!A:G,4,FALSE)),"",VLOOKUP(A9,[1]Регистрация!A:G,4,FALSE)&amp;VLOOKUP(C9,[1]Группы!A:D,3,FALSE)))</f>
        <v>М30</v>
      </c>
      <c r="G9" s="12" t="s">
        <v>8</v>
      </c>
      <c r="H9" s="15">
        <v>2.9780092592592594E-2</v>
      </c>
      <c r="I9" s="12">
        <v>5</v>
      </c>
      <c r="J9" s="12">
        <v>3</v>
      </c>
    </row>
    <row r="10" spans="1:11" ht="24.95" customHeight="1">
      <c r="A10" s="12">
        <v>30</v>
      </c>
      <c r="B10" s="13" t="str">
        <f>IF($A10="","",IF(ISNA(VLOOKUP($A10,[1]Регистрация!$A:$G,2,FALSE)),"",VLOOKUP($A10,[1]Регистрация!$A:$G,2,FALSE)))</f>
        <v>Непокрытых Сергей</v>
      </c>
      <c r="C10" s="12">
        <f>IF($A10="","",IF(ISNA(VLOOKUP($A10,[1]Регистрация!$A:$G,3,FALSE)),"",YEAR(VLOOKUP($A10,[1]Регистрация!$A:$G,3,FALSE))))</f>
        <v>1981</v>
      </c>
      <c r="D10" s="13" t="str">
        <f>IF($A10="","",IF(ISNA(VLOOKUP($A10,[1]Регистрация!$A:$G,6,FALSE)),"",VLOOKUP($A10,[1]Регистрация!$A:$G,6,FALSE)))</f>
        <v>Обнинск</v>
      </c>
      <c r="E10" s="14" t="str">
        <f>IF($A10="","",IF(ISNA(VLOOKUP($A10,[1]Регистрация!$A:$G,5,FALSE)),"",VLOOKUP($A10,[1]Регистрация!$A:$G,5,FALSE)))</f>
        <v>8 км, мужчины</v>
      </c>
      <c r="F10" s="12" t="str">
        <f>IF(B10="","",IF(ISNA(VLOOKUP(A10,[1]Регистрация!A:G,4,FALSE)),"",VLOOKUP(A10,[1]Регистрация!A:G,4,FALSE)&amp;VLOOKUP(C10,[1]Группы!A:D,3,FALSE)))</f>
        <v>М30</v>
      </c>
      <c r="G10" s="12" t="s">
        <v>8</v>
      </c>
      <c r="H10" s="15">
        <v>3.2314814814814817E-2</v>
      </c>
      <c r="I10" s="12">
        <v>6</v>
      </c>
      <c r="J10" s="12">
        <v>4</v>
      </c>
      <c r="K10" s="16"/>
    </row>
    <row r="11" spans="1:11" ht="24.95" customHeight="1">
      <c r="A11" s="12">
        <v>27</v>
      </c>
      <c r="B11" s="13" t="str">
        <f>IF($A11="","",IF(ISNA(VLOOKUP($A11,[1]Регистрация!$A:$G,2,FALSE)),"",VLOOKUP($A11,[1]Регистрация!$A:$G,2,FALSE)))</f>
        <v>Маросеева Дарья</v>
      </c>
      <c r="C11" s="12">
        <f>IF($A11="","",IF(ISNA(VLOOKUP($A11,[1]Регистрация!$A:$G,3,FALSE)),"",YEAR(VLOOKUP($A11,[1]Регистрация!$A:$G,3,FALSE))))</f>
        <v>2002</v>
      </c>
      <c r="D11" s="13" t="str">
        <f>IF($A11="","",IF(ISNA(VLOOKUP($A11,[1]Регистрация!$A:$G,6,FALSE)),"",VLOOKUP($A11,[1]Регистрация!$A:$G,6,FALSE)))</f>
        <v>Обнинск</v>
      </c>
      <c r="E11" s="14" t="str">
        <f>IF($A11="","",IF(ISNA(VLOOKUP($A11,[1]Регистрация!$A:$G,5,FALSE)),"",VLOOKUP($A11,[1]Регистрация!$A:$G,5,FALSE)))</f>
        <v>8 км, женщины</v>
      </c>
      <c r="F11" s="12" t="str">
        <f>IF(B11="","",IF(ISNA(VLOOKUP(A11,[1]Регистрация!A:G,4,FALSE)),"",VLOOKUP(A11,[1]Регистрация!A:G,4,FALSE)&amp;VLOOKUP(C11,[1]Группы!A:D,3,FALSE)))</f>
        <v>Ж18</v>
      </c>
      <c r="G11" s="12" t="s">
        <v>8</v>
      </c>
      <c r="H11" s="15">
        <v>3.3229166666666664E-2</v>
      </c>
      <c r="I11" s="12">
        <v>1</v>
      </c>
      <c r="J11" s="12">
        <v>1</v>
      </c>
    </row>
    <row r="12" spans="1:11" ht="24.95" customHeight="1">
      <c r="A12" s="12">
        <v>10</v>
      </c>
      <c r="B12" s="13" t="str">
        <f>IF($A12="","",IF(ISNA(VLOOKUP($A12,[1]Регистрация!$A:$G,2,FALSE)),"",VLOOKUP($A12,[1]Регистрация!$A:$G,2,FALSE)))</f>
        <v>Дерябин Игорь</v>
      </c>
      <c r="C12" s="12">
        <f>IF($A12="","",IF(ISNA(VLOOKUP($A12,[1]Регистрация!$A:$G,3,FALSE)),"",YEAR(VLOOKUP($A12,[1]Регистрация!$A:$G,3,FALSE))))</f>
        <v>1983</v>
      </c>
      <c r="D12" s="13" t="str">
        <f>IF($A12="","",IF(ISNA(VLOOKUP($A12,[1]Регистрация!$A:$G,6,FALSE)),"",VLOOKUP($A12,[1]Регистрация!$A:$G,6,FALSE)))</f>
        <v>Калуга</v>
      </c>
      <c r="E12" s="14" t="str">
        <f>IF($A12="","",IF(ISNA(VLOOKUP($A12,[1]Регистрация!$A:$G,5,FALSE)),"",VLOOKUP($A12,[1]Регистрация!$A:$G,5,FALSE)))</f>
        <v>8 км, мужчины</v>
      </c>
      <c r="F12" s="12" t="str">
        <f>IF(B12="","",IF(ISNA(VLOOKUP(A12,[1]Регистрация!A:G,4,FALSE)),"",VLOOKUP(A12,[1]Регистрация!A:G,4,FALSE)&amp;VLOOKUP(C12,[1]Группы!A:D,3,FALSE)))</f>
        <v>М30</v>
      </c>
      <c r="G12" s="12" t="s">
        <v>8</v>
      </c>
      <c r="H12" s="15">
        <v>3.3587962962962965E-2</v>
      </c>
      <c r="I12" s="12">
        <v>7</v>
      </c>
      <c r="J12" s="12">
        <v>5</v>
      </c>
      <c r="K12" s="16"/>
    </row>
    <row r="13" spans="1:11" ht="24.95" customHeight="1">
      <c r="A13" s="12">
        <v>28</v>
      </c>
      <c r="B13" s="13" t="str">
        <f>IF($A13="","",IF(ISNA(VLOOKUP($A13,[1]Регистрация!$A:$G,2,FALSE)),"",VLOOKUP($A13,[1]Регистрация!$A:$G,2,FALSE)))</f>
        <v>Медведев Павел</v>
      </c>
      <c r="C13" s="12">
        <f>IF($A13="","",IF(ISNA(VLOOKUP($A13,[1]Регистрация!$A:$G,3,FALSE)),"",YEAR(VLOOKUP($A13,[1]Регистрация!$A:$G,3,FALSE))))</f>
        <v>1981</v>
      </c>
      <c r="D13" s="13" t="str">
        <f>IF($A13="","",IF(ISNA(VLOOKUP($A13,[1]Регистрация!$A:$G,6,FALSE)),"",VLOOKUP($A13,[1]Регистрация!$A:$G,6,FALSE)))</f>
        <v>Малоярославец</v>
      </c>
      <c r="E13" s="14" t="str">
        <f>IF($A13="","",IF(ISNA(VLOOKUP($A13,[1]Регистрация!$A:$G,5,FALSE)),"",VLOOKUP($A13,[1]Регистрация!$A:$G,5,FALSE)))</f>
        <v>8 км, мужчины</v>
      </c>
      <c r="F13" s="12" t="str">
        <f>IF(B13="","",IF(ISNA(VLOOKUP(A13,[1]Регистрация!A:G,4,FALSE)),"",VLOOKUP(A13,[1]Регистрация!A:G,4,FALSE)&amp;VLOOKUP(C13,[1]Группы!A:D,3,FALSE)))</f>
        <v>М30</v>
      </c>
      <c r="G13" s="12" t="s">
        <v>8</v>
      </c>
      <c r="H13" s="15">
        <v>3.3680555555555554E-2</v>
      </c>
      <c r="I13" s="12">
        <v>8</v>
      </c>
      <c r="J13" s="12">
        <v>6</v>
      </c>
      <c r="K13" s="16"/>
    </row>
    <row r="14" spans="1:11" ht="24.95" customHeight="1">
      <c r="A14" s="12">
        <v>3</v>
      </c>
      <c r="B14" s="13" t="str">
        <f>IF($A14="","",IF(ISNA(VLOOKUP($A14,[1]Регистрация!$A:$G,2,FALSE)),"",VLOOKUP($A14,[1]Регистрация!$A:$G,2,FALSE)))</f>
        <v>Безлюдова Наталья</v>
      </c>
      <c r="C14" s="12">
        <f>IF($A14="","",IF(ISNA(VLOOKUP($A14,[1]Регистрация!$A:$G,3,FALSE)),"",YEAR(VLOOKUP($A14,[1]Регистрация!$A:$G,3,FALSE))))</f>
        <v>1983</v>
      </c>
      <c r="D14" s="13" t="str">
        <f>IF($A14="","",IF(ISNA(VLOOKUP($A14,[1]Регистрация!$A:$G,6,FALSE)),"",VLOOKUP($A14,[1]Регистрация!$A:$G,6,FALSE)))</f>
        <v>Калуга</v>
      </c>
      <c r="E14" s="14" t="str">
        <f>IF($A14="","",IF(ISNA(VLOOKUP($A14,[1]Регистрация!$A:$G,5,FALSE)),"",VLOOKUP($A14,[1]Регистрация!$A:$G,5,FALSE)))</f>
        <v>8 км, женщины</v>
      </c>
      <c r="F14" s="12" t="str">
        <f>IF(B14="","",IF(ISNA(VLOOKUP(A14,[1]Регистрация!A:G,4,FALSE)),"",VLOOKUP(A14,[1]Регистрация!A:G,4,FALSE)&amp;VLOOKUP(C14,[1]Группы!A:D,3,FALSE)))</f>
        <v>Ж30</v>
      </c>
      <c r="G14" s="12" t="s">
        <v>8</v>
      </c>
      <c r="H14" s="15">
        <v>3.3981481481481481E-2</v>
      </c>
      <c r="I14" s="12">
        <v>2</v>
      </c>
      <c r="J14" s="12">
        <v>1</v>
      </c>
      <c r="K14" s="16"/>
    </row>
    <row r="15" spans="1:11" ht="24.95" customHeight="1">
      <c r="A15" s="12">
        <v>31</v>
      </c>
      <c r="B15" s="13" t="str">
        <f>IF($A15="","",IF(ISNA(VLOOKUP($A15,[1]Регистрация!$A:$G,2,FALSE)),"",VLOOKUP($A15,[1]Регистрация!$A:$G,2,FALSE)))</f>
        <v>Перкова Любовь</v>
      </c>
      <c r="C15" s="12">
        <f>IF($A15="","",IF(ISNA(VLOOKUP($A15,[1]Регистрация!$A:$G,3,FALSE)),"",YEAR(VLOOKUP($A15,[1]Регистрация!$A:$G,3,FALSE))))</f>
        <v>1987</v>
      </c>
      <c r="D15" s="13" t="str">
        <f>IF($A15="","",IF(ISNA(VLOOKUP($A15,[1]Регистрация!$A:$G,6,FALSE)),"",VLOOKUP($A15,[1]Регистрация!$A:$G,6,FALSE)))</f>
        <v>Калуга</v>
      </c>
      <c r="E15" s="14" t="str">
        <f>IF($A15="","",IF(ISNA(VLOOKUP($A15,[1]Регистрация!$A:$G,5,FALSE)),"",VLOOKUP($A15,[1]Регистрация!$A:$G,5,FALSE)))</f>
        <v>8 км, женщины</v>
      </c>
      <c r="F15" s="12" t="str">
        <f>IF(B15="","",IF(ISNA(VLOOKUP(A15,[1]Регистрация!A:G,4,FALSE)),"",VLOOKUP(A15,[1]Регистрация!A:G,4,FALSE)&amp;VLOOKUP(C15,[1]Группы!A:D,3,FALSE)))</f>
        <v>Ж30</v>
      </c>
      <c r="G15" s="12" t="s">
        <v>8</v>
      </c>
      <c r="H15" s="15">
        <v>3.667824074074074E-2</v>
      </c>
      <c r="I15" s="12">
        <v>3</v>
      </c>
      <c r="J15" s="12">
        <v>2</v>
      </c>
    </row>
    <row r="16" spans="1:11" ht="24.95" customHeight="1">
      <c r="A16" s="12">
        <v>20</v>
      </c>
      <c r="B16" s="13" t="str">
        <f>IF($A16="","",IF(ISNA(VLOOKUP($A16,[1]Регистрация!$A:$G,2,FALSE)),"",VLOOKUP($A16,[1]Регистрация!$A:$G,2,FALSE)))</f>
        <v>Коструба Александр</v>
      </c>
      <c r="C16" s="12">
        <f>IF($A16="","",IF(ISNA(VLOOKUP($A16,[1]Регистрация!$A:$G,3,FALSE)),"",YEAR(VLOOKUP($A16,[1]Регистрация!$A:$G,3,FALSE))))</f>
        <v>1976</v>
      </c>
      <c r="D16" s="13" t="str">
        <f>IF($A16="","",IF(ISNA(VLOOKUP($A16,[1]Регистрация!$A:$G,6,FALSE)),"",VLOOKUP($A16,[1]Регистрация!$A:$G,6,FALSE)))</f>
        <v>Обнинск</v>
      </c>
      <c r="E16" s="14" t="str">
        <f>IF($A16="","",IF(ISNA(VLOOKUP($A16,[1]Регистрация!$A:$G,5,FALSE)),"",VLOOKUP($A16,[1]Регистрация!$A:$G,5,FALSE)))</f>
        <v>8 км, мужчины</v>
      </c>
      <c r="F16" s="12" t="str">
        <f>IF(B16="","",IF(ISNA(VLOOKUP(A16,[1]Регистрация!A:G,4,FALSE)),"",VLOOKUP(A16,[1]Регистрация!A:G,4,FALSE)&amp;VLOOKUP(C16,[1]Группы!A:D,3,FALSE)))</f>
        <v>М40</v>
      </c>
      <c r="G16" s="12" t="s">
        <v>8</v>
      </c>
      <c r="H16" s="15">
        <v>3.8622685185185184E-2</v>
      </c>
      <c r="I16" s="12">
        <v>9</v>
      </c>
      <c r="J16" s="12">
        <v>2</v>
      </c>
    </row>
    <row r="17" spans="1:11" ht="24.95" customHeight="1">
      <c r="A17" s="12">
        <v>62</v>
      </c>
      <c r="B17" s="13" t="str">
        <f>IF($A17="","",IF(ISNA(VLOOKUP($A17,[1]Регистрация!$A:$G,2,FALSE)),"",VLOOKUP($A17,[1]Регистрация!$A:$G,2,FALSE)))</f>
        <v>Горчаков Алексей</v>
      </c>
      <c r="C17" s="12">
        <f>IF($A17="","",IF(ISNA(VLOOKUP($A17,[1]Регистрация!$A:$G,3,FALSE)),"",YEAR(VLOOKUP($A17,[1]Регистрация!$A:$G,3,FALSE))))</f>
        <v>1980</v>
      </c>
      <c r="D17" s="13" t="str">
        <f>IF($A17="","",IF(ISNA(VLOOKUP($A17,[1]Регистрация!$A:$G,6,FALSE)),"",VLOOKUP($A17,[1]Регистрация!$A:$G,6,FALSE)))</f>
        <v>Москва</v>
      </c>
      <c r="E17" s="14" t="str">
        <f>IF($A17="","",IF(ISNA(VLOOKUP($A17,[1]Регистрация!$A:$G,5,FALSE)),"",VLOOKUP($A17,[1]Регистрация!$A:$G,5,FALSE)))</f>
        <v>8 км, мужчины</v>
      </c>
      <c r="F17" s="12" t="str">
        <f>IF(B17="","",IF(ISNA(VLOOKUP(A17,[1]Регистрация!A:G,4,FALSE)),"",VLOOKUP(A17,[1]Регистрация!A:G,4,FALSE)&amp;VLOOKUP(C17,[1]Группы!A:D,3,FALSE)))</f>
        <v>М40</v>
      </c>
      <c r="G17" s="12" t="s">
        <v>8</v>
      </c>
      <c r="H17" s="15">
        <v>4.1319444444444443E-2</v>
      </c>
      <c r="I17" s="12">
        <v>10</v>
      </c>
      <c r="J17" s="12">
        <v>3</v>
      </c>
      <c r="K17" s="16"/>
    </row>
    <row r="18" spans="1:11" ht="24.95" customHeight="1">
      <c r="A18" s="12">
        <v>35</v>
      </c>
      <c r="B18" s="13" t="str">
        <f>IF($A18="","",IF(ISNA(VLOOKUP($A18,[1]Регистрация!$A:$G,2,FALSE)),"",VLOOKUP($A18,[1]Регистрация!$A:$G,2,FALSE)))</f>
        <v>Разумная Светлана</v>
      </c>
      <c r="C18" s="12">
        <f>IF($A18="","",IF(ISNA(VLOOKUP($A18,[1]Регистрация!$A:$G,3,FALSE)),"",YEAR(VLOOKUP($A18,[1]Регистрация!$A:$G,3,FALSE))))</f>
        <v>1988</v>
      </c>
      <c r="D18" s="13" t="str">
        <f>IF($A18="","",IF(ISNA(VLOOKUP($A18,[1]Регистрация!$A:$G,6,FALSE)),"",VLOOKUP($A18,[1]Регистрация!$A:$G,6,FALSE)))</f>
        <v>Обнинск</v>
      </c>
      <c r="E18" s="14" t="str">
        <f>IF($A18="","",IF(ISNA(VLOOKUP($A18,[1]Регистрация!$A:$G,5,FALSE)),"",VLOOKUP($A18,[1]Регистрация!$A:$G,5,FALSE)))</f>
        <v>8 км, женщины</v>
      </c>
      <c r="F18" s="12" t="str">
        <f>IF(B18="","",IF(ISNA(VLOOKUP(A18,[1]Регистрация!A:G,4,FALSE)),"",VLOOKUP(A18,[1]Регистрация!A:G,4,FALSE)&amp;VLOOKUP(C18,[1]Группы!A:D,3,FALSE)))</f>
        <v>Ж30</v>
      </c>
      <c r="G18" s="12" t="s">
        <v>8</v>
      </c>
      <c r="H18" s="15">
        <v>4.144675925925926E-2</v>
      </c>
      <c r="I18" s="12">
        <v>4</v>
      </c>
      <c r="J18" s="12">
        <v>3</v>
      </c>
      <c r="K18" s="16"/>
    </row>
    <row r="19" spans="1:11" ht="24.95" customHeight="1">
      <c r="A19" s="12">
        <v>29</v>
      </c>
      <c r="B19" s="13" t="str">
        <f>IF($A19="","",IF(ISNA(VLOOKUP($A19,[1]Регистрация!$A:$G,2,FALSE)),"",VLOOKUP($A19,[1]Регистрация!$A:$G,2,FALSE)))</f>
        <v>Мяздриков Дмитрий</v>
      </c>
      <c r="C19" s="12">
        <f>IF($A19="","",IF(ISNA(VLOOKUP($A19,[1]Регистрация!$A:$G,3,FALSE)),"",YEAR(VLOOKUP($A19,[1]Регистрация!$A:$G,3,FALSE))))</f>
        <v>1990</v>
      </c>
      <c r="D19" s="13" t="str">
        <f>IF($A19="","",IF(ISNA(VLOOKUP($A19,[1]Регистрация!$A:$G,6,FALSE)),"",VLOOKUP($A19,[1]Регистрация!$A:$G,6,FALSE)))</f>
        <v>Обнинск</v>
      </c>
      <c r="E19" s="14" t="str">
        <f>IF($A19="","",IF(ISNA(VLOOKUP($A19,[1]Регистрация!$A:$G,5,FALSE)),"",VLOOKUP($A19,[1]Регистрация!$A:$G,5,FALSE)))</f>
        <v>8 км, мужчины</v>
      </c>
      <c r="F19" s="12" t="str">
        <f>IF(B19="","",IF(ISNA(VLOOKUP(A19,[1]Регистрация!A:G,4,FALSE)),"",VLOOKUP(A19,[1]Регистрация!A:G,4,FALSE)&amp;VLOOKUP(C19,[1]Группы!A:D,3,FALSE)))</f>
        <v>М30</v>
      </c>
      <c r="G19" s="12" t="s">
        <v>8</v>
      </c>
      <c r="H19" s="15">
        <v>4.2141203703703702E-2</v>
      </c>
      <c r="I19" s="12">
        <v>11</v>
      </c>
      <c r="J19" s="12">
        <v>7</v>
      </c>
      <c r="K19" s="16"/>
    </row>
    <row r="20" spans="1:11" ht="24.95" customHeight="1">
      <c r="A20" s="12">
        <v>52</v>
      </c>
      <c r="B20" s="13" t="str">
        <f>IF($A20="","",IF(ISNA(VLOOKUP($A20,[1]Регистрация!$A:$G,2,FALSE)),"",VLOOKUP($A20,[1]Регистрация!$A:$G,2,FALSE)))</f>
        <v>Федькина Татьяна</v>
      </c>
      <c r="C20" s="12">
        <f>IF($A20="","",IF(ISNA(VLOOKUP($A20,[1]Регистрация!$A:$G,3,FALSE)),"",YEAR(VLOOKUP($A20,[1]Регистрация!$A:$G,3,FALSE))))</f>
        <v>1966</v>
      </c>
      <c r="D20" s="13" t="str">
        <f>IF($A20="","",IF(ISNA(VLOOKUP($A20,[1]Регистрация!$A:$G,6,FALSE)),"",VLOOKUP($A20,[1]Регистрация!$A:$G,6,FALSE)))</f>
        <v>Москва</v>
      </c>
      <c r="E20" s="14" t="str">
        <f>IF($A20="","",IF(ISNA(VLOOKUP($A20,[1]Регистрация!$A:$G,5,FALSE)),"",VLOOKUP($A20,[1]Регистрация!$A:$G,5,FALSE)))</f>
        <v>8 км, женщины</v>
      </c>
      <c r="F20" s="12" t="str">
        <f>IF(B20="","",IF(ISNA(VLOOKUP(A20,[1]Регистрация!A:G,4,FALSE)),"",VLOOKUP(A20,[1]Регистрация!A:G,4,FALSE)&amp;VLOOKUP(C20,[1]Группы!A:D,3,FALSE)))</f>
        <v>Ж50</v>
      </c>
      <c r="G20" s="12" t="s">
        <v>8</v>
      </c>
      <c r="H20" s="15">
        <v>4.2476851851851849E-2</v>
      </c>
      <c r="I20" s="12">
        <v>5</v>
      </c>
      <c r="J20" s="12">
        <v>1</v>
      </c>
      <c r="K20" s="16"/>
    </row>
    <row r="21" spans="1:11" ht="24.95" customHeight="1">
      <c r="A21" s="12">
        <v>21</v>
      </c>
      <c r="B21" s="13" t="str">
        <f>IF($A21="","",IF(ISNA(VLOOKUP($A21,[1]Регистрация!$A:$G,2,FALSE)),"",VLOOKUP($A21,[1]Регистрация!$A:$G,2,FALSE)))</f>
        <v>Кравцова Ирина</v>
      </c>
      <c r="C21" s="12">
        <f>IF($A21="","",IF(ISNA(VLOOKUP($A21,[1]Регистрация!$A:$G,3,FALSE)),"",YEAR(VLOOKUP($A21,[1]Регистрация!$A:$G,3,FALSE))))</f>
        <v>1984</v>
      </c>
      <c r="D21" s="13" t="str">
        <f>IF($A21="","",IF(ISNA(VLOOKUP($A21,[1]Регистрация!$A:$G,6,FALSE)),"",VLOOKUP($A21,[1]Регистрация!$A:$G,6,FALSE)))</f>
        <v>Обнинск</v>
      </c>
      <c r="E21" s="14" t="str">
        <f>IF($A21="","",IF(ISNA(VLOOKUP($A21,[1]Регистрация!$A:$G,5,FALSE)),"",VLOOKUP($A21,[1]Регистрация!$A:$G,5,FALSE)))</f>
        <v>8 км, женщины</v>
      </c>
      <c r="F21" s="12" t="str">
        <f>IF(B21="","",IF(ISNA(VLOOKUP(A21,[1]Регистрация!A:G,4,FALSE)),"",VLOOKUP(A21,[1]Регистрация!A:G,4,FALSE)&amp;VLOOKUP(C21,[1]Группы!A:D,3,FALSE)))</f>
        <v>Ж30</v>
      </c>
      <c r="G21" s="12" t="s">
        <v>8</v>
      </c>
      <c r="H21" s="15">
        <v>4.3055555555555562E-2</v>
      </c>
      <c r="I21" s="12">
        <v>6</v>
      </c>
      <c r="J21" s="12">
        <v>4</v>
      </c>
    </row>
    <row r="22" spans="1:11" ht="24.95" customHeight="1">
      <c r="A22" s="12">
        <v>8</v>
      </c>
      <c r="B22" s="13" t="str">
        <f>IF($A22="","",IF(ISNA(VLOOKUP($A22,[1]Регистрация!$A:$G,2,FALSE)),"",VLOOKUP($A22,[1]Регистрация!$A:$G,2,FALSE)))</f>
        <v>Власова Юлия</v>
      </c>
      <c r="C22" s="12">
        <f>IF($A22="","",IF(ISNA(VLOOKUP($A22,[1]Регистрация!$A:$G,3,FALSE)),"",YEAR(VLOOKUP($A22,[1]Регистрация!$A:$G,3,FALSE))))</f>
        <v>1981</v>
      </c>
      <c r="D22" s="13" t="str">
        <f>IF($A22="","",IF(ISNA(VLOOKUP($A22,[1]Регистрация!$A:$G,6,FALSE)),"",VLOOKUP($A22,[1]Регистрация!$A:$G,6,FALSE)))</f>
        <v>Обнинск</v>
      </c>
      <c r="E22" s="14" t="str">
        <f>IF($A22="","",IF(ISNA(VLOOKUP($A22,[1]Регистрация!$A:$G,5,FALSE)),"",VLOOKUP($A22,[1]Регистрация!$A:$G,5,FALSE)))</f>
        <v>8 км, женщины</v>
      </c>
      <c r="F22" s="12" t="str">
        <f>IF(B22="","",IF(ISNA(VLOOKUP(A22,[1]Регистрация!A:G,4,FALSE)),"",VLOOKUP(A22,[1]Регистрация!A:G,4,FALSE)&amp;VLOOKUP(C22,[1]Группы!A:D,3,FALSE)))</f>
        <v>Ж30</v>
      </c>
      <c r="G22" s="12" t="s">
        <v>8</v>
      </c>
      <c r="H22" s="15">
        <v>4.3148148148148151E-2</v>
      </c>
      <c r="I22" s="12">
        <v>7</v>
      </c>
      <c r="J22" s="12">
        <v>5</v>
      </c>
      <c r="K22" s="16"/>
    </row>
    <row r="23" spans="1:11" ht="24.95" customHeight="1">
      <c r="A23" s="12">
        <v>49</v>
      </c>
      <c r="B23" s="13" t="str">
        <f>IF($A23="","",IF(ISNA(VLOOKUP($A23,[1]Регистрация!$A:$G,2,FALSE)),"",VLOOKUP($A23,[1]Регистрация!$A:$G,2,FALSE)))</f>
        <v>Толстопятов Вадим</v>
      </c>
      <c r="C23" s="12">
        <f>IF($A23="","",IF(ISNA(VLOOKUP($A23,[1]Регистрация!$A:$G,3,FALSE)),"",YEAR(VLOOKUP($A23,[1]Регистрация!$A:$G,3,FALSE))))</f>
        <v>1982</v>
      </c>
      <c r="D23" s="13" t="str">
        <f>IF($A23="","",IF(ISNA(VLOOKUP($A23,[1]Регистрация!$A:$G,6,FALSE)),"",VLOOKUP($A23,[1]Регистрация!$A:$G,6,FALSE)))</f>
        <v>Обнинск</v>
      </c>
      <c r="E23" s="14" t="str">
        <f>IF($A23="","",IF(ISNA(VLOOKUP($A23,[1]Регистрация!$A:$G,5,FALSE)),"",VLOOKUP($A23,[1]Регистрация!$A:$G,5,FALSE)))</f>
        <v>12 км, мужчины</v>
      </c>
      <c r="F23" s="12" t="str">
        <f>IF(B23="","",IF(ISNA(VLOOKUP(A23,[1]Регистрация!A:G,4,FALSE)),"",VLOOKUP(A23,[1]Регистрация!A:G,4,FALSE)&amp;VLOOKUP(C23,[1]Группы!A:D,3,FALSE)))</f>
        <v>М30</v>
      </c>
      <c r="G23" s="12" t="s">
        <v>8</v>
      </c>
      <c r="H23" s="15">
        <v>4.4004629629629623E-2</v>
      </c>
      <c r="I23" s="12">
        <v>1</v>
      </c>
      <c r="J23" s="12">
        <v>1</v>
      </c>
    </row>
    <row r="24" spans="1:11" ht="24.95" customHeight="1">
      <c r="A24" s="12">
        <v>60</v>
      </c>
      <c r="B24" s="13" t="str">
        <f>IF($A24="","",IF(ISNA(VLOOKUP($A24,[1]Регистрация!$A:$G,2,FALSE)),"",VLOOKUP($A24,[1]Регистрация!$A:$G,2,FALSE)))</f>
        <v>Яковлев Игорь</v>
      </c>
      <c r="C24" s="12">
        <f>IF($A24="","",IF(ISNA(VLOOKUP($A24,[1]Регистрация!$A:$G,3,FALSE)),"",YEAR(VLOOKUP($A24,[1]Регистрация!$A:$G,3,FALSE))))</f>
        <v>1982</v>
      </c>
      <c r="D24" s="13" t="str">
        <f>IF($A24="","",IF(ISNA(VLOOKUP($A24,[1]Регистрация!$A:$G,6,FALSE)),"",VLOOKUP($A24,[1]Регистрация!$A:$G,6,FALSE)))</f>
        <v>Москва</v>
      </c>
      <c r="E24" s="14" t="str">
        <f>IF($A24="","",IF(ISNA(VLOOKUP($A24,[1]Регистрация!$A:$G,5,FALSE)),"",VLOOKUP($A24,[1]Регистрация!$A:$G,5,FALSE)))</f>
        <v>12 км, мужчины</v>
      </c>
      <c r="F24" s="12" t="str">
        <f>IF(B24="","",IF(ISNA(VLOOKUP(A24,[1]Регистрация!A:G,4,FALSE)),"",VLOOKUP(A24,[1]Регистрация!A:G,4,FALSE)&amp;VLOOKUP(C24,[1]Группы!A:D,3,FALSE)))</f>
        <v>М30</v>
      </c>
      <c r="G24" s="12" t="s">
        <v>8</v>
      </c>
      <c r="H24" s="15">
        <v>4.4212962962962961E-2</v>
      </c>
      <c r="I24" s="12">
        <v>2</v>
      </c>
      <c r="J24" s="12">
        <v>2</v>
      </c>
    </row>
    <row r="25" spans="1:11" ht="24.95" customHeight="1">
      <c r="A25" s="12">
        <v>23</v>
      </c>
      <c r="B25" s="13" t="str">
        <f>IF($A25="","",IF(ISNA(VLOOKUP($A25,[1]Регистрация!$A:$G,2,FALSE)),"",VLOOKUP($A25,[1]Регистрация!$A:$G,2,FALSE)))</f>
        <v>Лапикура Алексей</v>
      </c>
      <c r="C25" s="12">
        <f>IF($A25="","",IF(ISNA(VLOOKUP($A25,[1]Регистрация!$A:$G,3,FALSE)),"",YEAR(VLOOKUP($A25,[1]Регистрация!$A:$G,3,FALSE))))</f>
        <v>1982</v>
      </c>
      <c r="D25" s="13" t="str">
        <f>IF($A25="","",IF(ISNA(VLOOKUP($A25,[1]Регистрация!$A:$G,6,FALSE)),"",VLOOKUP($A25,[1]Регистрация!$A:$G,6,FALSE)))</f>
        <v>Козельск</v>
      </c>
      <c r="E25" s="14" t="str">
        <f>IF($A25="","",IF(ISNA(VLOOKUP($A25,[1]Регистрация!$A:$G,5,FALSE)),"",VLOOKUP($A25,[1]Регистрация!$A:$G,5,FALSE)))</f>
        <v>8 км, мужчины</v>
      </c>
      <c r="F25" s="12" t="str">
        <f>IF(B25="","",IF(ISNA(VLOOKUP(A25,[1]Регистрация!A:G,4,FALSE)),"",VLOOKUP(A25,[1]Регистрация!A:G,4,FALSE)&amp;VLOOKUP(C25,[1]Группы!A:D,3,FALSE)))</f>
        <v>М30</v>
      </c>
      <c r="G25" s="12" t="s">
        <v>8</v>
      </c>
      <c r="H25" s="15">
        <v>4.4930555555555557E-2</v>
      </c>
      <c r="I25" s="12">
        <v>12</v>
      </c>
      <c r="J25" s="12">
        <v>8</v>
      </c>
    </row>
    <row r="26" spans="1:11" ht="24.95" customHeight="1">
      <c r="A26" s="12">
        <v>26</v>
      </c>
      <c r="B26" s="13" t="str">
        <f>IF($A26="","",IF(ISNA(VLOOKUP($A26,[1]Регистрация!$A:$G,2,FALSE)),"",VLOOKUP($A26,[1]Регистрация!$A:$G,2,FALSE)))</f>
        <v>Малышкин Андрей</v>
      </c>
      <c r="C26" s="12">
        <f>IF($A26="","",IF(ISNA(VLOOKUP($A26,[1]Регистрация!$A:$G,3,FALSE)),"",YEAR(VLOOKUP($A26,[1]Регистрация!$A:$G,3,FALSE))))</f>
        <v>1982</v>
      </c>
      <c r="D26" s="13" t="str">
        <f>IF($A26="","",IF(ISNA(VLOOKUP($A26,[1]Регистрация!$A:$G,6,FALSE)),"",VLOOKUP($A26,[1]Регистрация!$A:$G,6,FALSE)))</f>
        <v>Обнинск</v>
      </c>
      <c r="E26" s="14" t="str">
        <f>IF($A26="","",IF(ISNA(VLOOKUP($A26,[1]Регистрация!$A:$G,5,FALSE)),"",VLOOKUP($A26,[1]Регистрация!$A:$G,5,FALSE)))</f>
        <v>12 км, мужчины</v>
      </c>
      <c r="F26" s="12" t="str">
        <f>IF(B26="","",IF(ISNA(VLOOKUP(A26,[1]Регистрация!A:G,4,FALSE)),"",VLOOKUP(A26,[1]Регистрация!A:G,4,FALSE)&amp;VLOOKUP(C26,[1]Группы!A:D,3,FALSE)))</f>
        <v>М30</v>
      </c>
      <c r="G26" s="12" t="s">
        <v>8</v>
      </c>
      <c r="H26" s="15">
        <v>4.8518518518518516E-2</v>
      </c>
      <c r="I26" s="12">
        <v>3</v>
      </c>
      <c r="J26" s="12">
        <v>3</v>
      </c>
    </row>
    <row r="27" spans="1:11" ht="24.95" customHeight="1">
      <c r="A27" s="12">
        <v>39</v>
      </c>
      <c r="B27" s="13" t="str">
        <f>IF($A27="","",IF(ISNA(VLOOKUP($A27,[1]Регистрация!$A:$G,2,FALSE)),"",VLOOKUP($A27,[1]Регистрация!$A:$G,2,FALSE)))</f>
        <v>Сафонов Артем</v>
      </c>
      <c r="C27" s="12">
        <f>IF($A27="","",IF(ISNA(VLOOKUP($A27,[1]Регистрация!$A:$G,3,FALSE)),"",YEAR(VLOOKUP($A27,[1]Регистрация!$A:$G,3,FALSE))))</f>
        <v>1981</v>
      </c>
      <c r="D27" s="13" t="str">
        <f>IF($A27="","",IF(ISNA(VLOOKUP($A27,[1]Регистрация!$A:$G,6,FALSE)),"",VLOOKUP($A27,[1]Регистрация!$A:$G,6,FALSE)))</f>
        <v>Калуга</v>
      </c>
      <c r="E27" s="14" t="str">
        <f>IF($A27="","",IF(ISNA(VLOOKUP($A27,[1]Регистрация!$A:$G,5,FALSE)),"",VLOOKUP($A27,[1]Регистрация!$A:$G,5,FALSE)))</f>
        <v>12 км, мужчины</v>
      </c>
      <c r="F27" s="12" t="str">
        <f>IF(B27="","",IF(ISNA(VLOOKUP(A27,[1]Регистрация!A:G,4,FALSE)),"",VLOOKUP(A27,[1]Регистрация!A:G,4,FALSE)&amp;VLOOKUP(C27,[1]Группы!A:D,3,FALSE)))</f>
        <v>М30</v>
      </c>
      <c r="G27" s="12" t="s">
        <v>8</v>
      </c>
      <c r="H27" s="15">
        <v>4.8668981481481487E-2</v>
      </c>
      <c r="I27" s="12">
        <v>4</v>
      </c>
      <c r="J27" s="12">
        <v>4</v>
      </c>
    </row>
    <row r="28" spans="1:11" ht="24.95" customHeight="1">
      <c r="A28" s="12">
        <v>13</v>
      </c>
      <c r="B28" s="13" t="str">
        <f>IF($A28="","",IF(ISNA(VLOOKUP($A28,[1]Регистрация!$A:$G,2,FALSE)),"",VLOOKUP($A28,[1]Регистрация!$A:$G,2,FALSE)))</f>
        <v>Журавлева Анастасия</v>
      </c>
      <c r="C28" s="12">
        <f>IF($A28="","",IF(ISNA(VLOOKUP($A28,[1]Регистрация!$A:$G,3,FALSE)),"",YEAR(VLOOKUP($A28,[1]Регистрация!$A:$G,3,FALSE))))</f>
        <v>1997</v>
      </c>
      <c r="D28" s="13" t="str">
        <f>IF($A28="","",IF(ISNA(VLOOKUP($A28,[1]Регистрация!$A:$G,6,FALSE)),"",VLOOKUP($A28,[1]Регистрация!$A:$G,6,FALSE)))</f>
        <v>Калуга</v>
      </c>
      <c r="E28" s="14" t="str">
        <f>IF($A28="","",IF(ISNA(VLOOKUP($A28,[1]Регистрация!$A:$G,5,FALSE)),"",VLOOKUP($A28,[1]Регистрация!$A:$G,5,FALSE)))</f>
        <v>8 км, женщины</v>
      </c>
      <c r="F28" s="12" t="str">
        <f>IF(B28="","",IF(ISNA(VLOOKUP(A28,[1]Регистрация!A:G,4,FALSE)),"",VLOOKUP(A28,[1]Регистрация!A:G,4,FALSE)&amp;VLOOKUP(C28,[1]Группы!A:D,3,FALSE)))</f>
        <v>Ж18</v>
      </c>
      <c r="G28" s="12" t="s">
        <v>8</v>
      </c>
      <c r="H28" s="15">
        <v>4.9571759259259253E-2</v>
      </c>
      <c r="I28" s="12">
        <v>8</v>
      </c>
      <c r="J28" s="12">
        <v>2</v>
      </c>
    </row>
    <row r="29" spans="1:11" ht="24.95" customHeight="1">
      <c r="A29" s="12">
        <v>59</v>
      </c>
      <c r="B29" s="13" t="str">
        <f>IF($A29="","",IF(ISNA(VLOOKUP($A29,[1]Регистрация!$A:$G,2,FALSE)),"",VLOOKUP($A29,[1]Регистрация!$A:$G,2,FALSE)))</f>
        <v>Якименко Татьяна</v>
      </c>
      <c r="C29" s="12">
        <f>IF($A29="","",IF(ISNA(VLOOKUP($A29,[1]Регистрация!$A:$G,3,FALSE)),"",YEAR(VLOOKUP($A29,[1]Регистрация!$A:$G,3,FALSE))))</f>
        <v>1981</v>
      </c>
      <c r="D29" s="13" t="str">
        <f>IF($A29="","",IF(ISNA(VLOOKUP($A29,[1]Регистрация!$A:$G,6,FALSE)),"",VLOOKUP($A29,[1]Регистрация!$A:$G,6,FALSE)))</f>
        <v>Малоярославец</v>
      </c>
      <c r="E29" s="14" t="str">
        <f>IF($A29="","",IF(ISNA(VLOOKUP($A29,[1]Регистрация!$A:$G,5,FALSE)),"",VLOOKUP($A29,[1]Регистрация!$A:$G,5,FALSE)))</f>
        <v>8 км, женщины</v>
      </c>
      <c r="F29" s="12" t="str">
        <f>IF(B29="","",IF(ISNA(VLOOKUP(A29,[1]Регистрация!A:G,4,FALSE)),"",VLOOKUP(A29,[1]Регистрация!A:G,4,FALSE)&amp;VLOOKUP(C29,[1]Группы!A:D,3,FALSE)))</f>
        <v>Ж30</v>
      </c>
      <c r="G29" s="12" t="s">
        <v>8</v>
      </c>
      <c r="H29" s="15">
        <v>5.0694444444444452E-2</v>
      </c>
      <c r="I29" s="12">
        <v>9</v>
      </c>
      <c r="J29" s="12">
        <v>6</v>
      </c>
    </row>
    <row r="30" spans="1:11" ht="24.95" customHeight="1">
      <c r="A30" s="12">
        <v>43</v>
      </c>
      <c r="B30" s="13" t="str">
        <f>IF($A30="","",IF(ISNA(VLOOKUP($A30,[1]Регистрация!$A:$G,2,FALSE)),"",VLOOKUP($A30,[1]Регистрация!$A:$G,2,FALSE)))</f>
        <v>Старовойт Людмила</v>
      </c>
      <c r="C30" s="12">
        <f>IF($A30="","",IF(ISNA(VLOOKUP($A30,[1]Регистрация!$A:$G,3,FALSE)),"",YEAR(VLOOKUP($A30,[1]Регистрация!$A:$G,3,FALSE))))</f>
        <v>1977</v>
      </c>
      <c r="D30" s="13" t="str">
        <f>IF($A30="","",IF(ISNA(VLOOKUP($A30,[1]Регистрация!$A:$G,6,FALSE)),"",VLOOKUP($A30,[1]Регистрация!$A:$G,6,FALSE)))</f>
        <v>Малоярославец</v>
      </c>
      <c r="E30" s="14" t="str">
        <f>IF($A30="","",IF(ISNA(VLOOKUP($A30,[1]Регистрация!$A:$G,5,FALSE)),"",VLOOKUP($A30,[1]Регистрация!$A:$G,5,FALSE)))</f>
        <v>8 км, женщины</v>
      </c>
      <c r="F30" s="12" t="str">
        <f>IF(B30="","",IF(ISNA(VLOOKUP(A30,[1]Регистрация!A:G,4,FALSE)),"",VLOOKUP(A30,[1]Регистрация!A:G,4,FALSE)&amp;VLOOKUP(C30,[1]Группы!A:D,3,FALSE)))</f>
        <v>Ж40</v>
      </c>
      <c r="G30" s="12" t="s">
        <v>8</v>
      </c>
      <c r="H30" s="15">
        <v>5.1157407407407408E-2</v>
      </c>
      <c r="I30" s="12">
        <v>10</v>
      </c>
      <c r="J30" s="12">
        <v>1</v>
      </c>
    </row>
    <row r="31" spans="1:11" ht="24.95" customHeight="1">
      <c r="A31" s="12">
        <v>45</v>
      </c>
      <c r="B31" s="13" t="str">
        <f>IF($A31="","",IF(ISNA(VLOOKUP($A31,[1]Регистрация!$A:$G,2,FALSE)),"",VLOOKUP($A31,[1]Регистрация!$A:$G,2,FALSE)))</f>
        <v>Старченко Роман</v>
      </c>
      <c r="C31" s="12">
        <f>IF($A31="","",IF(ISNA(VLOOKUP($A31,[1]Регистрация!$A:$G,3,FALSE)),"",YEAR(VLOOKUP($A31,[1]Регистрация!$A:$G,3,FALSE))))</f>
        <v>1984</v>
      </c>
      <c r="D31" s="13" t="str">
        <f>IF($A31="","",IF(ISNA(VLOOKUP($A31,[1]Регистрация!$A:$G,6,FALSE)),"",VLOOKUP($A31,[1]Регистрация!$A:$G,6,FALSE)))</f>
        <v>Калуга</v>
      </c>
      <c r="E31" s="14" t="str">
        <f>IF($A31="","",IF(ISNA(VLOOKUP($A31,[1]Регистрация!$A:$G,5,FALSE)),"",VLOOKUP($A31,[1]Регистрация!$A:$G,5,FALSE)))</f>
        <v>12 км, мужчины</v>
      </c>
      <c r="F31" s="12" t="str">
        <f>IF(B31="","",IF(ISNA(VLOOKUP(A31,[1]Регистрация!A:G,4,FALSE)),"",VLOOKUP(A31,[1]Регистрация!A:G,4,FALSE)&amp;VLOOKUP(C31,[1]Группы!A:D,3,FALSE)))</f>
        <v>М30</v>
      </c>
      <c r="G31" s="12" t="s">
        <v>8</v>
      </c>
      <c r="H31" s="15">
        <v>5.2395833333333336E-2</v>
      </c>
      <c r="I31" s="12">
        <v>5</v>
      </c>
      <c r="J31" s="12">
        <v>5</v>
      </c>
    </row>
    <row r="32" spans="1:11" ht="24.95" customHeight="1">
      <c r="A32" s="12">
        <v>48</v>
      </c>
      <c r="B32" s="13" t="str">
        <f>IF($A32="","",IF(ISNA(VLOOKUP($A32,[1]Регистрация!$A:$G,2,FALSE)),"",VLOOKUP($A32,[1]Регистрация!$A:$G,2,FALSE)))</f>
        <v>Толстиков Виталий</v>
      </c>
      <c r="C32" s="12">
        <f>IF($A32="","",IF(ISNA(VLOOKUP($A32,[1]Регистрация!$A:$G,3,FALSE)),"",YEAR(VLOOKUP($A32,[1]Регистрация!$A:$G,3,FALSE))))</f>
        <v>1984</v>
      </c>
      <c r="D32" s="13" t="str">
        <f>IF($A32="","",IF(ISNA(VLOOKUP($A32,[1]Регистрация!$A:$G,6,FALSE)),"",VLOOKUP($A32,[1]Регистрация!$A:$G,6,FALSE)))</f>
        <v>Тула</v>
      </c>
      <c r="E32" s="14" t="str">
        <f>IF($A32="","",IF(ISNA(VLOOKUP($A32,[1]Регистрация!$A:$G,5,FALSE)),"",VLOOKUP($A32,[1]Регистрация!$A:$G,5,FALSE)))</f>
        <v>12 км, мужчины</v>
      </c>
      <c r="F32" s="12" t="str">
        <f>IF(B32="","",IF(ISNA(VLOOKUP(A32,[1]Регистрация!A:G,4,FALSE)),"",VLOOKUP(A32,[1]Регистрация!A:G,4,FALSE)&amp;VLOOKUP(C32,[1]Группы!A:D,3,FALSE)))</f>
        <v>М30</v>
      </c>
      <c r="G32" s="12" t="s">
        <v>8</v>
      </c>
      <c r="H32" s="15">
        <v>5.4004629629629632E-2</v>
      </c>
      <c r="I32" s="12">
        <v>6</v>
      </c>
      <c r="J32" s="12">
        <v>6</v>
      </c>
      <c r="K32" s="16"/>
    </row>
    <row r="33" spans="1:11" ht="24.95" customHeight="1">
      <c r="A33" s="12">
        <v>53</v>
      </c>
      <c r="B33" s="13" t="str">
        <f>IF($A33="","",IF(ISNA(VLOOKUP($A33,[1]Регистрация!$A:$G,2,FALSE)),"",VLOOKUP($A33,[1]Регистрация!$A:$G,2,FALSE)))</f>
        <v>Хромушкина Лидия</v>
      </c>
      <c r="C33" s="12">
        <f>IF($A33="","",IF(ISNA(VLOOKUP($A33,[1]Регистрация!$A:$G,3,FALSE)),"",YEAR(VLOOKUP($A33,[1]Регистрация!$A:$G,3,FALSE))))</f>
        <v>1990</v>
      </c>
      <c r="D33" s="13" t="str">
        <f>IF($A33="","",IF(ISNA(VLOOKUP($A33,[1]Регистрация!$A:$G,6,FALSE)),"",VLOOKUP($A33,[1]Регистрация!$A:$G,6,FALSE)))</f>
        <v>Калуга</v>
      </c>
      <c r="E33" s="14" t="str">
        <f>IF($A33="","",IF(ISNA(VLOOKUP($A33,[1]Регистрация!$A:$G,5,FALSE)),"",VLOOKUP($A33,[1]Регистрация!$A:$G,5,FALSE)))</f>
        <v>12 км, женщины</v>
      </c>
      <c r="F33" s="12" t="str">
        <f>IF(B33="","",IF(ISNA(VLOOKUP(A33,[1]Регистрация!A:G,4,FALSE)),"",VLOOKUP(A33,[1]Регистрация!A:G,4,FALSE)&amp;VLOOKUP(C33,[1]Группы!A:D,3,FALSE)))</f>
        <v>Ж30</v>
      </c>
      <c r="G33" s="12" t="s">
        <v>8</v>
      </c>
      <c r="H33" s="15">
        <v>5.4050925925925926E-2</v>
      </c>
      <c r="I33" s="12">
        <v>1</v>
      </c>
      <c r="J33" s="12">
        <v>1</v>
      </c>
    </row>
    <row r="34" spans="1:11" ht="24.95" customHeight="1">
      <c r="A34" s="12">
        <v>14</v>
      </c>
      <c r="B34" s="13" t="str">
        <f>IF($A34="","",IF(ISNA(VLOOKUP($A34,[1]Регистрация!$A:$G,2,FALSE)),"",VLOOKUP($A34,[1]Регистрация!$A:$G,2,FALSE)))</f>
        <v>Задираев Денис</v>
      </c>
      <c r="C34" s="12">
        <f>IF($A34="","",IF(ISNA(VLOOKUP($A34,[1]Регистрация!$A:$G,3,FALSE)),"",YEAR(VLOOKUP($A34,[1]Регистрация!$A:$G,3,FALSE))))</f>
        <v>1994</v>
      </c>
      <c r="D34" s="13" t="str">
        <f>IF($A34="","",IF(ISNA(VLOOKUP($A34,[1]Регистрация!$A:$G,6,FALSE)),"",VLOOKUP($A34,[1]Регистрация!$A:$G,6,FALSE)))</f>
        <v>Калуга</v>
      </c>
      <c r="E34" s="14" t="str">
        <f>IF($A34="","",IF(ISNA(VLOOKUP($A34,[1]Регистрация!$A:$G,5,FALSE)),"",VLOOKUP($A34,[1]Регистрация!$A:$G,5,FALSE)))</f>
        <v>12 км, мужчины</v>
      </c>
      <c r="F34" s="12" t="str">
        <f>IF(B34="","",IF(ISNA(VLOOKUP(A34,[1]Регистрация!A:G,4,FALSE)),"",VLOOKUP(A34,[1]Регистрация!A:G,4,FALSE)&amp;VLOOKUP(C34,[1]Группы!A:D,3,FALSE)))</f>
        <v>М18</v>
      </c>
      <c r="G34" s="12" t="s">
        <v>8</v>
      </c>
      <c r="H34" s="15">
        <v>5.4236111111111117E-2</v>
      </c>
      <c r="I34" s="12">
        <v>7</v>
      </c>
      <c r="J34" s="12">
        <v>1</v>
      </c>
    </row>
    <row r="35" spans="1:11" ht="24.95" customHeight="1">
      <c r="A35" s="12">
        <v>1</v>
      </c>
      <c r="B35" s="13" t="str">
        <f>IF($A35="","",IF(ISNA(VLOOKUP($A35,[1]Регистрация!$A:$G,2,FALSE)),"",VLOOKUP($A35,[1]Регистрация!$A:$G,2,FALSE)))</f>
        <v>Акчурин Ринат</v>
      </c>
      <c r="C35" s="12">
        <f>IF($A35="","",IF(ISNA(VLOOKUP($A35,[1]Регистрация!$A:$G,3,FALSE)),"",YEAR(VLOOKUP($A35,[1]Регистрация!$A:$G,3,FALSE))))</f>
        <v>1973</v>
      </c>
      <c r="D35" s="13" t="str">
        <f>IF($A35="","",IF(ISNA(VLOOKUP($A35,[1]Регистрация!$A:$G,6,FALSE)),"",VLOOKUP($A35,[1]Регистрация!$A:$G,6,FALSE)))</f>
        <v>Москва</v>
      </c>
      <c r="E35" s="14" t="str">
        <f>IF($A35="","",IF(ISNA(VLOOKUP($A35,[1]Регистрация!$A:$G,5,FALSE)),"",VLOOKUP($A35,[1]Регистрация!$A:$G,5,FALSE)))</f>
        <v>12 км, мужчины</v>
      </c>
      <c r="F35" s="12" t="str">
        <f>IF(B35="","",IF(ISNA(VLOOKUP(A35,[1]Регистрация!A:G,4,FALSE)),"",VLOOKUP(A35,[1]Регистрация!A:G,4,FALSE)&amp;VLOOKUP(C35,[1]Группы!A:D,3,FALSE)))</f>
        <v>М40</v>
      </c>
      <c r="G35" s="12" t="s">
        <v>8</v>
      </c>
      <c r="H35" s="15">
        <v>5.4780092592592589E-2</v>
      </c>
      <c r="I35" s="12">
        <v>8</v>
      </c>
      <c r="J35" s="12">
        <v>1</v>
      </c>
      <c r="K35" s="16"/>
    </row>
    <row r="36" spans="1:11" ht="24.95" customHeight="1">
      <c r="A36" s="12">
        <v>40</v>
      </c>
      <c r="B36" s="13" t="str">
        <f>IF($A36="","",IF(ISNA(VLOOKUP($A36,[1]Регистрация!$A:$G,2,FALSE)),"",VLOOKUP($A36,[1]Регистрация!$A:$G,2,FALSE)))</f>
        <v>Сметана Станислав</v>
      </c>
      <c r="C36" s="12">
        <f>IF($A36="","",IF(ISNA(VLOOKUP($A36,[1]Регистрация!$A:$G,3,FALSE)),"",YEAR(VLOOKUP($A36,[1]Регистрация!$A:$G,3,FALSE))))</f>
        <v>1981</v>
      </c>
      <c r="D36" s="13" t="str">
        <f>IF($A36="","",IF(ISNA(VLOOKUP($A36,[1]Регистрация!$A:$G,6,FALSE)),"",VLOOKUP($A36,[1]Регистрация!$A:$G,6,FALSE)))</f>
        <v>Апрелевка</v>
      </c>
      <c r="E36" s="14" t="str">
        <f>IF($A36="","",IF(ISNA(VLOOKUP($A36,[1]Регистрация!$A:$G,5,FALSE)),"",VLOOKUP($A36,[1]Регистрация!$A:$G,5,FALSE)))</f>
        <v>12 км, мужчины</v>
      </c>
      <c r="F36" s="12" t="str">
        <f>IF(B36="","",IF(ISNA(VLOOKUP(A36,[1]Регистрация!A:G,4,FALSE)),"",VLOOKUP(A36,[1]Регистрация!A:G,4,FALSE)&amp;VLOOKUP(C36,[1]Группы!A:D,3,FALSE)))</f>
        <v>М30</v>
      </c>
      <c r="G36" s="12" t="s">
        <v>8</v>
      </c>
      <c r="H36" s="15">
        <v>5.5254629629629626E-2</v>
      </c>
      <c r="I36" s="12">
        <v>9</v>
      </c>
      <c r="J36" s="12">
        <v>7</v>
      </c>
      <c r="K36" s="16"/>
    </row>
    <row r="37" spans="1:11" ht="24.95" customHeight="1">
      <c r="A37" s="12">
        <v>38</v>
      </c>
      <c r="B37" s="13" t="str">
        <f>IF($A37="","",IF(ISNA(VLOOKUP($A37,[1]Регистрация!$A:$G,2,FALSE)),"",VLOOKUP($A37,[1]Регистрация!$A:$G,2,FALSE)))</f>
        <v>Саливон Андрей</v>
      </c>
      <c r="C37" s="12">
        <f>IF($A37="","",IF(ISNA(VLOOKUP($A37,[1]Регистрация!$A:$G,3,FALSE)),"",YEAR(VLOOKUP($A37,[1]Регистрация!$A:$G,3,FALSE))))</f>
        <v>1986</v>
      </c>
      <c r="D37" s="13" t="str">
        <f>IF($A37="","",IF(ISNA(VLOOKUP($A37,[1]Регистрация!$A:$G,6,FALSE)),"",VLOOKUP($A37,[1]Регистрация!$A:$G,6,FALSE)))</f>
        <v>Москва</v>
      </c>
      <c r="E37" s="14" t="str">
        <f>IF($A37="","",IF(ISNA(VLOOKUP($A37,[1]Регистрация!$A:$G,5,FALSE)),"",VLOOKUP($A37,[1]Регистрация!$A:$G,5,FALSE)))</f>
        <v>12 км, мужчины</v>
      </c>
      <c r="F37" s="12" t="str">
        <f>IF(B37="","",IF(ISNA(VLOOKUP(A37,[1]Регистрация!A:G,4,FALSE)),"",VLOOKUP(A37,[1]Регистрация!A:G,4,FALSE)&amp;VLOOKUP(C37,[1]Группы!A:D,3,FALSE)))</f>
        <v>М30</v>
      </c>
      <c r="G37" s="12" t="s">
        <v>8</v>
      </c>
      <c r="H37" s="15">
        <v>5.543981481481481E-2</v>
      </c>
      <c r="I37" s="12">
        <v>10</v>
      </c>
      <c r="J37" s="12">
        <v>8</v>
      </c>
      <c r="K37" s="16"/>
    </row>
    <row r="38" spans="1:11" ht="24.95" customHeight="1">
      <c r="A38" s="12">
        <v>44</v>
      </c>
      <c r="B38" s="13" t="str">
        <f>IF($A38="","",IF(ISNA(VLOOKUP($A38,[1]Регистрация!$A:$G,2,FALSE)),"",VLOOKUP($A38,[1]Регистрация!$A:$G,2,FALSE)))</f>
        <v>Стародубцев Денис</v>
      </c>
      <c r="C38" s="12">
        <f>IF($A38="","",IF(ISNA(VLOOKUP($A38,[1]Регистрация!$A:$G,3,FALSE)),"",YEAR(VLOOKUP($A38,[1]Регистрация!$A:$G,3,FALSE))))</f>
        <v>1992</v>
      </c>
      <c r="D38" s="13" t="str">
        <f>IF($A38="","",IF(ISNA(VLOOKUP($A38,[1]Регистрация!$A:$G,6,FALSE)),"",VLOOKUP($A38,[1]Регистрация!$A:$G,6,FALSE)))</f>
        <v>Можайск</v>
      </c>
      <c r="E38" s="14" t="str">
        <f>IF($A38="","",IF(ISNA(VLOOKUP($A38,[1]Регистрация!$A:$G,5,FALSE)),"",VLOOKUP($A38,[1]Регистрация!$A:$G,5,FALSE)))</f>
        <v>12 км, мужчины</v>
      </c>
      <c r="F38" s="12" t="str">
        <f>IF(B38="","",IF(ISNA(VLOOKUP(A38,[1]Регистрация!A:G,4,FALSE)),"",VLOOKUP(A38,[1]Регистрация!A:G,4,FALSE)&amp;VLOOKUP(C38,[1]Группы!A:D,3,FALSE)))</f>
        <v>М18</v>
      </c>
      <c r="G38" s="12" t="s">
        <v>8</v>
      </c>
      <c r="H38" s="15">
        <v>5.7002314814814818E-2</v>
      </c>
      <c r="I38" s="12">
        <v>11</v>
      </c>
      <c r="J38" s="12">
        <v>2</v>
      </c>
    </row>
    <row r="39" spans="1:11" ht="24.95" customHeight="1">
      <c r="A39" s="12">
        <v>36</v>
      </c>
      <c r="B39" s="13" t="str">
        <f>IF($A39="","",IF(ISNA(VLOOKUP($A39,[1]Регистрация!$A:$G,2,FALSE)),"",VLOOKUP($A39,[1]Регистрация!$A:$G,2,FALSE)))</f>
        <v>Рощупкин Владимир</v>
      </c>
      <c r="C39" s="12">
        <f>IF($A39="","",IF(ISNA(VLOOKUP($A39,[1]Регистрация!$A:$G,3,FALSE)),"",YEAR(VLOOKUP($A39,[1]Регистрация!$A:$G,3,FALSE))))</f>
        <v>1992</v>
      </c>
      <c r="D39" s="13" t="str">
        <f>IF($A39="","",IF(ISNA(VLOOKUP($A39,[1]Регистрация!$A:$G,6,FALSE)),"",VLOOKUP($A39,[1]Регистрация!$A:$G,6,FALSE)))</f>
        <v>Старый Оскол</v>
      </c>
      <c r="E39" s="14" t="str">
        <f>IF($A39="","",IF(ISNA(VLOOKUP($A39,[1]Регистрация!$A:$G,5,FALSE)),"",VLOOKUP($A39,[1]Регистрация!$A:$G,5,FALSE)))</f>
        <v>12 км, мужчины</v>
      </c>
      <c r="F39" s="12" t="str">
        <f>IF(B39="","",IF(ISNA(VLOOKUP(A39,[1]Регистрация!A:G,4,FALSE)),"",VLOOKUP(A39,[1]Регистрация!A:G,4,FALSE)&amp;VLOOKUP(C39,[1]Группы!A:D,3,FALSE)))</f>
        <v>М18</v>
      </c>
      <c r="G39" s="12" t="s">
        <v>8</v>
      </c>
      <c r="H39" s="15">
        <v>5.7222222222222223E-2</v>
      </c>
      <c r="I39" s="12">
        <v>12</v>
      </c>
      <c r="J39" s="12">
        <v>3</v>
      </c>
    </row>
    <row r="40" spans="1:11" ht="24.95" customHeight="1">
      <c r="A40" s="12">
        <v>5</v>
      </c>
      <c r="B40" s="13" t="str">
        <f>IF($A40="","",IF(ISNA(VLOOKUP($A40,[1]Регистрация!$A:$G,2,FALSE)),"",VLOOKUP($A40,[1]Регистрация!$A:$G,2,FALSE)))</f>
        <v>Быченков Алексей</v>
      </c>
      <c r="C40" s="12">
        <f>IF($A40="","",IF(ISNA(VLOOKUP($A40,[1]Регистрация!$A:$G,3,FALSE)),"",YEAR(VLOOKUP($A40,[1]Регистрация!$A:$G,3,FALSE))))</f>
        <v>1984</v>
      </c>
      <c r="D40" s="13" t="str">
        <f>IF($A40="","",IF(ISNA(VLOOKUP($A40,[1]Регистрация!$A:$G,6,FALSE)),"",VLOOKUP($A40,[1]Регистрация!$A:$G,6,FALSE)))</f>
        <v>Калуга</v>
      </c>
      <c r="E40" s="14" t="str">
        <f>IF($A40="","",IF(ISNA(VLOOKUP($A40,[1]Регистрация!$A:$G,5,FALSE)),"",VLOOKUP($A40,[1]Регистрация!$A:$G,5,FALSE)))</f>
        <v>12 км, мужчины</v>
      </c>
      <c r="F40" s="12" t="str">
        <f>IF(B40="","",IF(ISNA(VLOOKUP(A40,[1]Регистрация!A:G,4,FALSE)),"",VLOOKUP(A40,[1]Регистрация!A:G,4,FALSE)&amp;VLOOKUP(C40,[1]Группы!A:D,3,FALSE)))</f>
        <v>М30</v>
      </c>
      <c r="G40" s="12" t="s">
        <v>8</v>
      </c>
      <c r="H40" s="15">
        <v>5.7361111111111113E-2</v>
      </c>
      <c r="I40" s="12">
        <v>13</v>
      </c>
      <c r="J40" s="12">
        <v>9</v>
      </c>
    </row>
    <row r="41" spans="1:11" ht="24.95" customHeight="1">
      <c r="A41" s="12">
        <v>63</v>
      </c>
      <c r="B41" s="13" t="str">
        <f>IF($A41="","",IF(ISNA(VLOOKUP($A41,[1]Регистрация!$A:$G,2,FALSE)),"",VLOOKUP($A41,[1]Регистрация!$A:$G,2,FALSE)))</f>
        <v>Певицкий  Владимир</v>
      </c>
      <c r="C41" s="12">
        <f>IF($A41="","",IF(ISNA(VLOOKUP($A41,[1]Регистрация!$A:$G,3,FALSE)),"",YEAR(VLOOKUP($A41,[1]Регистрация!$A:$G,3,FALSE))))</f>
        <v>1975</v>
      </c>
      <c r="D41" s="13" t="str">
        <f>IF($A41="","",IF(ISNA(VLOOKUP($A41,[1]Регистрация!$A:$G,6,FALSE)),"",VLOOKUP($A41,[1]Регистрация!$A:$G,6,FALSE)))</f>
        <v>Обнинск</v>
      </c>
      <c r="E41" s="14" t="str">
        <f>IF($A41="","",IF(ISNA(VLOOKUP($A41,[1]Регистрация!$A:$G,5,FALSE)),"",VLOOKUP($A41,[1]Регистрация!$A:$G,5,FALSE)))</f>
        <v>12 км, мужчины</v>
      </c>
      <c r="F41" s="12" t="str">
        <f>IF(B41="","",IF(ISNA(VLOOKUP(A41,[1]Регистрация!A:G,4,FALSE)),"",VLOOKUP(A41,[1]Регистрация!A:G,4,FALSE)&amp;VLOOKUP(C41,[1]Группы!A:D,3,FALSE)))</f>
        <v>М40</v>
      </c>
      <c r="G41" s="12" t="s">
        <v>8</v>
      </c>
      <c r="H41" s="15">
        <v>5.8229166666666665E-2</v>
      </c>
      <c r="I41" s="12">
        <v>14</v>
      </c>
      <c r="J41" s="12">
        <v>2</v>
      </c>
    </row>
    <row r="42" spans="1:11" ht="24.95" customHeight="1">
      <c r="A42" s="12">
        <v>17</v>
      </c>
      <c r="B42" s="13" t="str">
        <f>IF($A42="","",IF(ISNA(VLOOKUP($A42,[1]Регистрация!$A:$G,2,FALSE)),"",VLOOKUP($A42,[1]Регистрация!$A:$G,2,FALSE)))</f>
        <v>Каршибаева Эльмира</v>
      </c>
      <c r="C42" s="12">
        <f>IF($A42="","",IF(ISNA(VLOOKUP($A42,[1]Регистрация!$A:$G,3,FALSE)),"",YEAR(VLOOKUP($A42,[1]Регистрация!$A:$G,3,FALSE))))</f>
        <v>1986</v>
      </c>
      <c r="D42" s="13" t="str">
        <f>IF($A42="","",IF(ISNA(VLOOKUP($A42,[1]Регистрация!$A:$G,6,FALSE)),"",VLOOKUP($A42,[1]Регистрация!$A:$G,6,FALSE)))</f>
        <v>Обнинск</v>
      </c>
      <c r="E42" s="14" t="str">
        <f>IF($A42="","",IF(ISNA(VLOOKUP($A42,[1]Регистрация!$A:$G,5,FALSE)),"",VLOOKUP($A42,[1]Регистрация!$A:$G,5,FALSE)))</f>
        <v>8 км, женщины</v>
      </c>
      <c r="F42" s="12" t="str">
        <f>IF(B42="","",IF(ISNA(VLOOKUP(A42,[1]Регистрация!A:G,4,FALSE)),"",VLOOKUP(A42,[1]Регистрация!A:G,4,FALSE)&amp;VLOOKUP(C42,[1]Группы!A:D,3,FALSE)))</f>
        <v>Ж30</v>
      </c>
      <c r="G42" s="12" t="s">
        <v>8</v>
      </c>
      <c r="H42" s="15">
        <v>5.8634259259259254E-2</v>
      </c>
      <c r="I42" s="12">
        <v>11</v>
      </c>
      <c r="J42" s="12">
        <v>7</v>
      </c>
    </row>
    <row r="43" spans="1:11" ht="24.95" customHeight="1">
      <c r="A43" s="12">
        <v>11</v>
      </c>
      <c r="B43" s="13" t="str">
        <f>IF($A43="","",IF(ISNA(VLOOKUP($A43,[1]Регистрация!$A:$G,2,FALSE)),"",VLOOKUP($A43,[1]Регистрация!$A:$G,2,FALSE)))</f>
        <v>Долдо Константин</v>
      </c>
      <c r="C43" s="12">
        <f>IF($A43="","",IF(ISNA(VLOOKUP($A43,[1]Регистрация!$A:$G,3,FALSE)),"",YEAR(VLOOKUP($A43,[1]Регистрация!$A:$G,3,FALSE))))</f>
        <v>1986</v>
      </c>
      <c r="D43" s="13" t="str">
        <f>IF($A43="","",IF(ISNA(VLOOKUP($A43,[1]Регистрация!$A:$G,6,FALSE)),"",VLOOKUP($A43,[1]Регистрация!$A:$G,6,FALSE)))</f>
        <v>Брянск</v>
      </c>
      <c r="E43" s="14" t="str">
        <f>IF($A43="","",IF(ISNA(VLOOKUP($A43,[1]Регистрация!$A:$G,5,FALSE)),"",VLOOKUP($A43,[1]Регистрация!$A:$G,5,FALSE)))</f>
        <v>12 км, мужчины</v>
      </c>
      <c r="F43" s="12" t="str">
        <f>IF(B43="","",IF(ISNA(VLOOKUP(A43,[1]Регистрация!A:G,4,FALSE)),"",VLOOKUP(A43,[1]Регистрация!A:G,4,FALSE)&amp;VLOOKUP(C43,[1]Группы!A:D,3,FALSE)))</f>
        <v>М30</v>
      </c>
      <c r="G43" s="12" t="s">
        <v>8</v>
      </c>
      <c r="H43" s="15">
        <v>5.8946759259259261E-2</v>
      </c>
      <c r="I43" s="12">
        <v>15</v>
      </c>
      <c r="J43" s="12">
        <v>10</v>
      </c>
    </row>
    <row r="44" spans="1:11" ht="24.95" customHeight="1">
      <c r="A44" s="12">
        <v>47</v>
      </c>
      <c r="B44" s="13" t="str">
        <f>IF($A44="","",IF(ISNA(VLOOKUP($A44,[1]Регистрация!$A:$G,2,FALSE)),"",VLOOKUP($A44,[1]Регистрация!$A:$G,2,FALSE)))</f>
        <v>Ткаченко Владислав</v>
      </c>
      <c r="C44" s="12">
        <f>IF($A44="","",IF(ISNA(VLOOKUP($A44,[1]Регистрация!$A:$G,3,FALSE)),"",YEAR(VLOOKUP($A44,[1]Регистрация!$A:$G,3,FALSE))))</f>
        <v>1982</v>
      </c>
      <c r="D44" s="13" t="str">
        <f>IF($A44="","",IF(ISNA(VLOOKUP($A44,[1]Регистрация!$A:$G,6,FALSE)),"",VLOOKUP($A44,[1]Регистрация!$A:$G,6,FALSE)))</f>
        <v>Обнинск</v>
      </c>
      <c r="E44" s="14" t="str">
        <f>IF($A44="","",IF(ISNA(VLOOKUP($A44,[1]Регистрация!$A:$G,5,FALSE)),"",VLOOKUP($A44,[1]Регистрация!$A:$G,5,FALSE)))</f>
        <v>12 км, мужчины</v>
      </c>
      <c r="F44" s="12" t="str">
        <f>IF(B44="","",IF(ISNA(VLOOKUP(A44,[1]Регистрация!A:G,4,FALSE)),"",VLOOKUP(A44,[1]Регистрация!A:G,4,FALSE)&amp;VLOOKUP(C44,[1]Группы!A:D,3,FALSE)))</f>
        <v>М30</v>
      </c>
      <c r="G44" s="12" t="s">
        <v>8</v>
      </c>
      <c r="H44" s="15">
        <v>5.9085648148148151E-2</v>
      </c>
      <c r="I44" s="12">
        <v>16</v>
      </c>
      <c r="J44" s="12">
        <v>11</v>
      </c>
    </row>
    <row r="45" spans="1:11" ht="24.95" customHeight="1">
      <c r="A45" s="12">
        <v>18</v>
      </c>
      <c r="B45" s="13" t="str">
        <f>IF($A45="","",IF(ISNA(VLOOKUP($A45,[1]Регистрация!$A:$G,2,FALSE)),"",VLOOKUP($A45,[1]Регистрация!$A:$G,2,FALSE)))</f>
        <v>Колядина Алла</v>
      </c>
      <c r="C45" s="12">
        <f>IF($A45="","",IF(ISNA(VLOOKUP($A45,[1]Регистрация!$A:$G,3,FALSE)),"",YEAR(VLOOKUP($A45,[1]Регистрация!$A:$G,3,FALSE))))</f>
        <v>1985</v>
      </c>
      <c r="D45" s="13" t="str">
        <f>IF($A45="","",IF(ISNA(VLOOKUP($A45,[1]Регистрация!$A:$G,6,FALSE)),"",VLOOKUP($A45,[1]Регистрация!$A:$G,6,FALSE)))</f>
        <v>Обнинск</v>
      </c>
      <c r="E45" s="14" t="str">
        <f>IF($A45="","",IF(ISNA(VLOOKUP($A45,[1]Регистрация!$A:$G,5,FALSE)),"",VLOOKUP($A45,[1]Регистрация!$A:$G,5,FALSE)))</f>
        <v>12 км, женщины</v>
      </c>
      <c r="F45" s="12" t="str">
        <f>IF(B45="","",IF(ISNA(VLOOKUP(A45,[1]Регистрация!A:G,4,FALSE)),"",VLOOKUP(A45,[1]Регистрация!A:G,4,FALSE)&amp;VLOOKUP(C45,[1]Группы!A:D,3,FALSE)))</f>
        <v>Ж30</v>
      </c>
      <c r="G45" s="12" t="s">
        <v>8</v>
      </c>
      <c r="H45" s="15">
        <v>5.9293981481481482E-2</v>
      </c>
      <c r="I45" s="12">
        <v>2</v>
      </c>
      <c r="J45" s="12">
        <v>2</v>
      </c>
    </row>
    <row r="46" spans="1:11" ht="24.95" customHeight="1">
      <c r="A46" s="12">
        <v>22</v>
      </c>
      <c r="B46" s="13" t="str">
        <f>IF($A46="","",IF(ISNA(VLOOKUP($A46,[1]Регистрация!$A:$G,2,FALSE)),"",VLOOKUP($A46,[1]Регистрация!$A:$G,2,FALSE)))</f>
        <v>Кулабухов Геннадий</v>
      </c>
      <c r="C46" s="12">
        <f>IF($A46="","",IF(ISNA(VLOOKUP($A46,[1]Регистрация!$A:$G,3,FALSE)),"",YEAR(VLOOKUP($A46,[1]Регистрация!$A:$G,3,FALSE))))</f>
        <v>1994</v>
      </c>
      <c r="D46" s="13" t="str">
        <f>IF($A46="","",IF(ISNA(VLOOKUP($A46,[1]Регистрация!$A:$G,6,FALSE)),"",VLOOKUP($A46,[1]Регистрация!$A:$G,6,FALSE)))</f>
        <v>Калуга</v>
      </c>
      <c r="E46" s="14" t="str">
        <f>IF($A46="","",IF(ISNA(VLOOKUP($A46,[1]Регистрация!$A:$G,5,FALSE)),"",VLOOKUP($A46,[1]Регистрация!$A:$G,5,FALSE)))</f>
        <v>12 км, мужчины</v>
      </c>
      <c r="F46" s="12" t="str">
        <f>IF(B46="","",IF(ISNA(VLOOKUP(A46,[1]Регистрация!A:G,4,FALSE)),"",VLOOKUP(A46,[1]Регистрация!A:G,4,FALSE)&amp;VLOOKUP(C46,[1]Группы!A:D,3,FALSE)))</f>
        <v>М18</v>
      </c>
      <c r="G46" s="12" t="s">
        <v>8</v>
      </c>
      <c r="H46" s="15">
        <v>5.9583333333333328E-2</v>
      </c>
      <c r="I46" s="12">
        <v>17</v>
      </c>
      <c r="J46" s="12">
        <v>4</v>
      </c>
    </row>
    <row r="47" spans="1:11" ht="24.95" customHeight="1">
      <c r="A47" s="12">
        <v>58</v>
      </c>
      <c r="B47" s="13" t="str">
        <f>IF($A47="","",IF(ISNA(VLOOKUP($A47,[1]Регистрация!$A:$G,2,FALSE)),"",VLOOKUP($A47,[1]Регистрация!$A:$G,2,FALSE)))</f>
        <v>Шуваев Олег</v>
      </c>
      <c r="C47" s="12">
        <f>IF($A47="","",IF(ISNA(VLOOKUP($A47,[1]Регистрация!$A:$G,3,FALSE)),"",YEAR(VLOOKUP($A47,[1]Регистрация!$A:$G,3,FALSE))))</f>
        <v>1985</v>
      </c>
      <c r="D47" s="13" t="str">
        <f>IF($A47="","",IF(ISNA(VLOOKUP($A47,[1]Регистрация!$A:$G,6,FALSE)),"",VLOOKUP($A47,[1]Регистрация!$A:$G,6,FALSE)))</f>
        <v>Козельск</v>
      </c>
      <c r="E47" s="14" t="str">
        <f>IF($A47="","",IF(ISNA(VLOOKUP($A47,[1]Регистрация!$A:$G,5,FALSE)),"",VLOOKUP($A47,[1]Регистрация!$A:$G,5,FALSE)))</f>
        <v>12 км, мужчины</v>
      </c>
      <c r="F47" s="12" t="str">
        <f>IF(B47="","",IF(ISNA(VLOOKUP(A47,[1]Регистрация!A:G,4,FALSE)),"",VLOOKUP(A47,[1]Регистрация!A:G,4,FALSE)&amp;VLOOKUP(C47,[1]Группы!A:D,3,FALSE)))</f>
        <v>М30</v>
      </c>
      <c r="G47" s="12" t="s">
        <v>8</v>
      </c>
      <c r="H47" s="15">
        <v>5.9583333333333328E-2</v>
      </c>
      <c r="I47" s="12">
        <v>18</v>
      </c>
      <c r="J47" s="12">
        <v>12</v>
      </c>
    </row>
    <row r="48" spans="1:11" ht="24.95" customHeight="1">
      <c r="A48" s="12">
        <v>15</v>
      </c>
      <c r="B48" s="13" t="str">
        <f>IF($A48="","",IF(ISNA(VLOOKUP($A48,[1]Регистрация!$A:$G,2,FALSE)),"",VLOOKUP($A48,[1]Регистрация!$A:$G,2,FALSE)))</f>
        <v>Ильин Александр</v>
      </c>
      <c r="C48" s="12">
        <f>IF($A48="","",IF(ISNA(VLOOKUP($A48,[1]Регистрация!$A:$G,3,FALSE)),"",YEAR(VLOOKUP($A48,[1]Регистрация!$A:$G,3,FALSE))))</f>
        <v>1981</v>
      </c>
      <c r="D48" s="13" t="str">
        <f>IF($A48="","",IF(ISNA(VLOOKUP($A48,[1]Регистрация!$A:$G,6,FALSE)),"",VLOOKUP($A48,[1]Регистрация!$A:$G,6,FALSE)))</f>
        <v>Калуга</v>
      </c>
      <c r="E48" s="14" t="str">
        <f>IF($A48="","",IF(ISNA(VLOOKUP($A48,[1]Регистрация!$A:$G,5,FALSE)),"",VLOOKUP($A48,[1]Регистрация!$A:$G,5,FALSE)))</f>
        <v>12 км, мужчины</v>
      </c>
      <c r="F48" s="12" t="str">
        <f>IF(B48="","",IF(ISNA(VLOOKUP(A48,[1]Регистрация!A:G,4,FALSE)),"",VLOOKUP(A48,[1]Регистрация!A:G,4,FALSE)&amp;VLOOKUP(C48,[1]Группы!A:D,3,FALSE)))</f>
        <v>М30</v>
      </c>
      <c r="G48" s="12" t="s">
        <v>8</v>
      </c>
      <c r="H48" s="15">
        <v>6.0590277777777778E-2</v>
      </c>
      <c r="I48" s="12">
        <v>19</v>
      </c>
      <c r="J48" s="12">
        <v>13</v>
      </c>
    </row>
    <row r="49" spans="1:11" ht="24.95" customHeight="1">
      <c r="A49" s="12">
        <v>50</v>
      </c>
      <c r="B49" s="13" t="str">
        <f>IF($A49="","",IF(ISNA(VLOOKUP($A49,[1]Регистрация!$A:$G,2,FALSE)),"",VLOOKUP($A49,[1]Регистрация!$A:$G,2,FALSE)))</f>
        <v>Троицкий Антон</v>
      </c>
      <c r="C49" s="12">
        <f>IF($A49="","",IF(ISNA(VLOOKUP($A49,[1]Регистрация!$A:$G,3,FALSE)),"",YEAR(VLOOKUP($A49,[1]Регистрация!$A:$G,3,FALSE))))</f>
        <v>1987</v>
      </c>
      <c r="D49" s="13" t="str">
        <f>IF($A49="","",IF(ISNA(VLOOKUP($A49,[1]Регистрация!$A:$G,6,FALSE)),"",VLOOKUP($A49,[1]Регистрация!$A:$G,6,FALSE)))</f>
        <v>Москва</v>
      </c>
      <c r="E49" s="14" t="str">
        <f>IF($A49="","",IF(ISNA(VLOOKUP($A49,[1]Регистрация!$A:$G,5,FALSE)),"",VLOOKUP($A49,[1]Регистрация!$A:$G,5,FALSE)))</f>
        <v>12 км, мужчины</v>
      </c>
      <c r="F49" s="12" t="str">
        <f>IF(B49="","",IF(ISNA(VLOOKUP(A49,[1]Регистрация!A:G,4,FALSE)),"",VLOOKUP(A49,[1]Регистрация!A:G,4,FALSE)&amp;VLOOKUP(C49,[1]Группы!A:D,3,FALSE)))</f>
        <v>М30</v>
      </c>
      <c r="G49" s="12" t="s">
        <v>8</v>
      </c>
      <c r="H49" s="15">
        <v>6.2604166666666669E-2</v>
      </c>
      <c r="I49" s="12">
        <v>20</v>
      </c>
      <c r="J49" s="12">
        <v>14</v>
      </c>
    </row>
    <row r="50" spans="1:11" ht="24.95" customHeight="1">
      <c r="A50" s="12">
        <v>25</v>
      </c>
      <c r="B50" s="13" t="str">
        <f>IF($A50="","",IF(ISNA(VLOOKUP($A50,[1]Регистрация!$A:$G,2,FALSE)),"",VLOOKUP($A50,[1]Регистрация!$A:$G,2,FALSE)))</f>
        <v>Лысенков Дмитрий</v>
      </c>
      <c r="C50" s="12">
        <f>IF($A50="","",IF(ISNA(VLOOKUP($A50,[1]Регистрация!$A:$G,3,FALSE)),"",YEAR(VLOOKUP($A50,[1]Регистрация!$A:$G,3,FALSE))))</f>
        <v>1986</v>
      </c>
      <c r="D50" s="13" t="str">
        <f>IF($A50="","",IF(ISNA(VLOOKUP($A50,[1]Регистрация!$A:$G,6,FALSE)),"",VLOOKUP($A50,[1]Регистрация!$A:$G,6,FALSE)))</f>
        <v>Тула</v>
      </c>
      <c r="E50" s="14" t="str">
        <f>IF($A50="","",IF(ISNA(VLOOKUP($A50,[1]Регистрация!$A:$G,5,FALSE)),"",VLOOKUP($A50,[1]Регистрация!$A:$G,5,FALSE)))</f>
        <v>12 км, мужчины</v>
      </c>
      <c r="F50" s="12" t="str">
        <f>IF(B50="","",IF(ISNA(VLOOKUP(A50,[1]Регистрация!A:G,4,FALSE)),"",VLOOKUP(A50,[1]Регистрация!A:G,4,FALSE)&amp;VLOOKUP(C50,[1]Группы!A:D,3,FALSE)))</f>
        <v>М30</v>
      </c>
      <c r="G50" s="12" t="s">
        <v>8</v>
      </c>
      <c r="H50" s="15">
        <v>6.2708333333333324E-2</v>
      </c>
      <c r="I50" s="12">
        <v>21</v>
      </c>
      <c r="J50" s="12">
        <v>15</v>
      </c>
    </row>
    <row r="51" spans="1:11" ht="24.95" customHeight="1">
      <c r="A51" s="12">
        <v>2</v>
      </c>
      <c r="B51" s="13" t="str">
        <f>IF($A51="","",IF(ISNA(VLOOKUP($A51,[1]Регистрация!$A:$G,2,FALSE)),"",VLOOKUP($A51,[1]Регистрация!$A:$G,2,FALSE)))</f>
        <v>Бабанин Владимир</v>
      </c>
      <c r="C51" s="12">
        <f>IF($A51="","",IF(ISNA(VLOOKUP($A51,[1]Регистрация!$A:$G,3,FALSE)),"",YEAR(VLOOKUP($A51,[1]Регистрация!$A:$G,3,FALSE))))</f>
        <v>1982</v>
      </c>
      <c r="D51" s="13" t="str">
        <f>IF($A51="","",IF(ISNA(VLOOKUP($A51,[1]Регистрация!$A:$G,6,FALSE)),"",VLOOKUP($A51,[1]Регистрация!$A:$G,6,FALSE)))</f>
        <v>Тула</v>
      </c>
      <c r="E51" s="14" t="str">
        <f>IF($A51="","",IF(ISNA(VLOOKUP($A51,[1]Регистрация!$A:$G,5,FALSE)),"",VLOOKUP($A51,[1]Регистрация!$A:$G,5,FALSE)))</f>
        <v>12 км, мужчины</v>
      </c>
      <c r="F51" s="12" t="str">
        <f>IF(B51="","",IF(ISNA(VLOOKUP(A51,[1]Регистрация!A:G,4,FALSE)),"",VLOOKUP(A51,[1]Регистрация!A:G,4,FALSE)&amp;VLOOKUP(C51,[1]Группы!A:D,3,FALSE)))</f>
        <v>М30</v>
      </c>
      <c r="G51" s="12" t="s">
        <v>8</v>
      </c>
      <c r="H51" s="15">
        <v>6.3009259259259265E-2</v>
      </c>
      <c r="I51" s="12">
        <v>22</v>
      </c>
      <c r="J51" s="12">
        <v>16</v>
      </c>
    </row>
    <row r="52" spans="1:11" ht="24.95" customHeight="1">
      <c r="A52" s="12">
        <v>37</v>
      </c>
      <c r="B52" s="13" t="str">
        <f>IF($A52="","",IF(ISNA(VLOOKUP($A52,[1]Регистрация!$A:$G,2,FALSE)),"",VLOOKUP($A52,[1]Регистрация!$A:$G,2,FALSE)))</f>
        <v>Рымарь Анатолий</v>
      </c>
      <c r="C52" s="12">
        <f>IF($A52="","",IF(ISNA(VLOOKUP($A52,[1]Регистрация!$A:$G,3,FALSE)),"",YEAR(VLOOKUP($A52,[1]Регистрация!$A:$G,3,FALSE))))</f>
        <v>1972</v>
      </c>
      <c r="D52" s="13" t="str">
        <f>IF($A52="","",IF(ISNA(VLOOKUP($A52,[1]Регистрация!$A:$G,6,FALSE)),"",VLOOKUP($A52,[1]Регистрация!$A:$G,6,FALSE)))</f>
        <v>Москва</v>
      </c>
      <c r="E52" s="14" t="str">
        <f>IF($A52="","",IF(ISNA(VLOOKUP($A52,[1]Регистрация!$A:$G,5,FALSE)),"",VLOOKUP($A52,[1]Регистрация!$A:$G,5,FALSE)))</f>
        <v>12 км, мужчины</v>
      </c>
      <c r="F52" s="12" t="str">
        <f>IF(B52="","",IF(ISNA(VLOOKUP(A52,[1]Регистрация!A:G,4,FALSE)),"",VLOOKUP(A52,[1]Регистрация!A:G,4,FALSE)&amp;VLOOKUP(C52,[1]Группы!A:D,3,FALSE)))</f>
        <v>М40</v>
      </c>
      <c r="G52" s="12" t="s">
        <v>8</v>
      </c>
      <c r="H52" s="15">
        <v>6.4178240740740744E-2</v>
      </c>
      <c r="I52" s="12">
        <v>23</v>
      </c>
      <c r="J52" s="12">
        <v>3</v>
      </c>
      <c r="K52" s="16"/>
    </row>
    <row r="53" spans="1:11" ht="24.95" customHeight="1">
      <c r="A53" s="12">
        <v>24</v>
      </c>
      <c r="B53" s="13" t="str">
        <f>IF($A53="","",IF(ISNA(VLOOKUP($A53,[1]Регистрация!$A:$G,2,FALSE)),"",VLOOKUP($A53,[1]Регистрация!$A:$G,2,FALSE)))</f>
        <v>Ларина Анастасия</v>
      </c>
      <c r="C53" s="12">
        <f>IF($A53="","",IF(ISNA(VLOOKUP($A53,[1]Регистрация!$A:$G,3,FALSE)),"",YEAR(VLOOKUP($A53,[1]Регистрация!$A:$G,3,FALSE))))</f>
        <v>1982</v>
      </c>
      <c r="D53" s="13" t="str">
        <f>IF($A53="","",IF(ISNA(VLOOKUP($A53,[1]Регистрация!$A:$G,6,FALSE)),"",VLOOKUP($A53,[1]Регистрация!$A:$G,6,FALSE)))</f>
        <v>Малоярославец</v>
      </c>
      <c r="E53" s="14" t="str">
        <f>IF($A53="","",IF(ISNA(VLOOKUP($A53,[1]Регистрация!$A:$G,5,FALSE)),"",VLOOKUP($A53,[1]Регистрация!$A:$G,5,FALSE)))</f>
        <v>8 км, женщины</v>
      </c>
      <c r="F53" s="12" t="str">
        <f>IF(B53="","",IF(ISNA(VLOOKUP(A53,[1]Регистрация!A:G,4,FALSE)),"",VLOOKUP(A53,[1]Регистрация!A:G,4,FALSE)&amp;VLOOKUP(C53,[1]Группы!A:D,3,FALSE)))</f>
        <v>Ж30</v>
      </c>
      <c r="G53" s="12" t="s">
        <v>8</v>
      </c>
      <c r="H53" s="15">
        <v>6.6747685185185188E-2</v>
      </c>
      <c r="I53" s="12">
        <v>12</v>
      </c>
      <c r="J53" s="12">
        <v>8</v>
      </c>
      <c r="K53" s="16"/>
    </row>
    <row r="54" spans="1:11" ht="24.95" customHeight="1">
      <c r="A54" s="12">
        <v>9</v>
      </c>
      <c r="B54" s="13" t="str">
        <f>IF($A54="","",IF(ISNA(VLOOKUP($A54,[1]Регистрация!$A:$G,2,FALSE)),"",VLOOKUP($A54,[1]Регистрация!$A:$G,2,FALSE)))</f>
        <v>Галкина Анастасия</v>
      </c>
      <c r="C54" s="12">
        <f>IF($A54="","",IF(ISNA(VLOOKUP($A54,[1]Регистрация!$A:$G,3,FALSE)),"",YEAR(VLOOKUP($A54,[1]Регистрация!$A:$G,3,FALSE))))</f>
        <v>1986</v>
      </c>
      <c r="D54" s="13" t="str">
        <f>IF($A54="","",IF(ISNA(VLOOKUP($A54,[1]Регистрация!$A:$G,6,FALSE)),"",VLOOKUP($A54,[1]Регистрация!$A:$G,6,FALSE)))</f>
        <v>Малоярославец</v>
      </c>
      <c r="E54" s="14" t="str">
        <f>IF($A54="","",IF(ISNA(VLOOKUP($A54,[1]Регистрация!$A:$G,5,FALSE)),"",VLOOKUP($A54,[1]Регистрация!$A:$G,5,FALSE)))</f>
        <v>8 км, женщины</v>
      </c>
      <c r="F54" s="12" t="str">
        <f>IF(B54="","",IF(ISNA(VLOOKUP(A54,[1]Регистрация!A:G,4,FALSE)),"",VLOOKUP(A54,[1]Регистрация!A:G,4,FALSE)&amp;VLOOKUP(C54,[1]Группы!A:D,3,FALSE)))</f>
        <v>Ж30</v>
      </c>
      <c r="G54" s="12" t="s">
        <v>8</v>
      </c>
      <c r="H54" s="15">
        <v>6.7268518518518519E-2</v>
      </c>
      <c r="I54" s="12">
        <v>13</v>
      </c>
      <c r="J54" s="12">
        <v>9</v>
      </c>
    </row>
    <row r="55" spans="1:11" ht="24.95" customHeight="1">
      <c r="A55" s="12">
        <v>19</v>
      </c>
      <c r="B55" s="13" t="str">
        <f>IF($A55="","",IF(ISNA(VLOOKUP($A55,[1]Регистрация!$A:$G,2,FALSE)),"",VLOOKUP($A55,[1]Регистрация!$A:$G,2,FALSE)))</f>
        <v>Коняшина Мария</v>
      </c>
      <c r="C55" s="12">
        <f>IF($A55="","",IF(ISNA(VLOOKUP($A55,[1]Регистрация!$A:$G,3,FALSE)),"",YEAR(VLOOKUP($A55,[1]Регистрация!$A:$G,3,FALSE))))</f>
        <v>1987</v>
      </c>
      <c r="D55" s="13" t="str">
        <f>IF($A55="","",IF(ISNA(VLOOKUP($A55,[1]Регистрация!$A:$G,6,FALSE)),"",VLOOKUP($A55,[1]Регистрация!$A:$G,6,FALSE)))</f>
        <v>Малоярославец</v>
      </c>
      <c r="E55" s="14" t="str">
        <f>IF($A55="","",IF(ISNA(VLOOKUP($A55,[1]Регистрация!$A:$G,5,FALSE)),"",VLOOKUP($A55,[1]Регистрация!$A:$G,5,FALSE)))</f>
        <v>8 км, женщины</v>
      </c>
      <c r="F55" s="12" t="str">
        <f>IF(B55="","",IF(ISNA(VLOOKUP(A55,[1]Регистрация!A:G,4,FALSE)),"",VLOOKUP(A55,[1]Регистрация!A:G,4,FALSE)&amp;VLOOKUP(C55,[1]Группы!A:D,3,FALSE)))</f>
        <v>Ж30</v>
      </c>
      <c r="G55" s="12" t="s">
        <v>8</v>
      </c>
      <c r="H55" s="15">
        <v>6.7291666666666666E-2</v>
      </c>
      <c r="I55" s="12">
        <v>14</v>
      </c>
      <c r="J55" s="12">
        <v>10</v>
      </c>
      <c r="K55" s="16"/>
    </row>
    <row r="56" spans="1:11" ht="24.95" customHeight="1">
      <c r="A56" s="12">
        <v>51</v>
      </c>
      <c r="B56" s="13" t="str">
        <f>IF($A56="","",IF(ISNA(VLOOKUP($A56,[1]Регистрация!$A:$G,2,FALSE)),"",VLOOKUP($A56,[1]Регистрация!$A:$G,2,FALSE)))</f>
        <v>Трушина Ирина</v>
      </c>
      <c r="C56" s="12">
        <f>IF($A56="","",IF(ISNA(VLOOKUP($A56,[1]Регистрация!$A:$G,3,FALSE)),"",YEAR(VLOOKUP($A56,[1]Регистрация!$A:$G,3,FALSE))))</f>
        <v>1988</v>
      </c>
      <c r="D56" s="13" t="str">
        <f>IF($A56="","",IF(ISNA(VLOOKUP($A56,[1]Регистрация!$A:$G,6,FALSE)),"",VLOOKUP($A56,[1]Регистрация!$A:$G,6,FALSE)))</f>
        <v>Малоярославец</v>
      </c>
      <c r="E56" s="14" t="str">
        <f>IF($A56="","",IF(ISNA(VLOOKUP($A56,[1]Регистрация!$A:$G,5,FALSE)),"",VLOOKUP($A56,[1]Регистрация!$A:$G,5,FALSE)))</f>
        <v>8 км, женщины</v>
      </c>
      <c r="F56" s="12" t="str">
        <f>IF(B56="","",IF(ISNA(VLOOKUP(A56,[1]Регистрация!A:G,4,FALSE)),"",VLOOKUP(A56,[1]Регистрация!A:G,4,FALSE)&amp;VLOOKUP(C56,[1]Группы!A:D,3,FALSE)))</f>
        <v>Ж30</v>
      </c>
      <c r="G56" s="12" t="s">
        <v>8</v>
      </c>
      <c r="H56" s="15">
        <v>6.7361111111111108E-2</v>
      </c>
      <c r="I56" s="12">
        <v>15</v>
      </c>
      <c r="J56" s="12">
        <v>11</v>
      </c>
    </row>
    <row r="57" spans="1:11" ht="24.95" customHeight="1">
      <c r="A57" s="12">
        <v>41</v>
      </c>
      <c r="B57" s="13" t="str">
        <f>IF($A57="","",IF(ISNA(VLOOKUP($A57,[1]Регистрация!$A:$G,2,FALSE)),"",VLOOKUP($A57,[1]Регистрация!$A:$G,2,FALSE)))</f>
        <v>Смирнов Александр</v>
      </c>
      <c r="C57" s="12">
        <f>IF($A57="","",IF(ISNA(VLOOKUP($A57,[1]Регистрация!$A:$G,3,FALSE)),"",YEAR(VLOOKUP($A57,[1]Регистрация!$A:$G,3,FALSE))))</f>
        <v>1982</v>
      </c>
      <c r="D57" s="13" t="str">
        <f>IF($A57="","",IF(ISNA(VLOOKUP($A57,[1]Регистрация!$A:$G,6,FALSE)),"",VLOOKUP($A57,[1]Регистрация!$A:$G,6,FALSE)))</f>
        <v>Москва</v>
      </c>
      <c r="E57" s="14" t="str">
        <f>IF($A57="","",IF(ISNA(VLOOKUP($A57,[1]Регистрация!$A:$G,5,FALSE)),"",VLOOKUP($A57,[1]Регистрация!$A:$G,5,FALSE)))</f>
        <v>12 км, мужчины</v>
      </c>
      <c r="F57" s="12" t="str">
        <f>IF(B57="","",IF(ISNA(VLOOKUP(A57,[1]Регистрация!A:G,4,FALSE)),"",VLOOKUP(A57,[1]Регистрация!A:G,4,FALSE)&amp;VLOOKUP(C57,[1]Группы!A:D,3,FALSE)))</f>
        <v>М30</v>
      </c>
      <c r="G57" s="12" t="s">
        <v>8</v>
      </c>
      <c r="H57" s="15">
        <v>6.7384259259259269E-2</v>
      </c>
      <c r="I57" s="12">
        <v>24</v>
      </c>
      <c r="J57" s="12">
        <v>17</v>
      </c>
    </row>
    <row r="58" spans="1:11" ht="24.95" customHeight="1">
      <c r="A58" s="12">
        <v>57</v>
      </c>
      <c r="B58" s="13" t="str">
        <f>IF($A58="","",IF(ISNA(VLOOKUP($A58,[1]Регистрация!$A:$G,2,FALSE)),"",VLOOKUP($A58,[1]Регистрация!$A:$G,2,FALSE)))</f>
        <v>Шаляев Сергей</v>
      </c>
      <c r="C58" s="12">
        <f>IF($A58="","",IF(ISNA(VLOOKUP($A58,[1]Регистрация!$A:$G,3,FALSE)),"",YEAR(VLOOKUP($A58,[1]Регистрация!$A:$G,3,FALSE))))</f>
        <v>1971</v>
      </c>
      <c r="D58" s="13" t="str">
        <f>IF($A58="","",IF(ISNA(VLOOKUP($A58,[1]Регистрация!$A:$G,6,FALSE)),"",VLOOKUP($A58,[1]Регистрация!$A:$G,6,FALSE)))</f>
        <v>Обнинск</v>
      </c>
      <c r="E58" s="14" t="str">
        <f>IF($A58="","",IF(ISNA(VLOOKUP($A58,[1]Регистрация!$A:$G,5,FALSE)),"",VLOOKUP($A58,[1]Регистрация!$A:$G,5,FALSE)))</f>
        <v>12 км, мужчины</v>
      </c>
      <c r="F58" s="12" t="str">
        <f>IF(B58="","",IF(ISNA(VLOOKUP(A58,[1]Регистрация!A:G,4,FALSE)),"",VLOOKUP(A58,[1]Регистрация!A:G,4,FALSE)&amp;VLOOKUP(C58,[1]Группы!A:D,3,FALSE)))</f>
        <v>М40</v>
      </c>
      <c r="G58" s="12" t="s">
        <v>8</v>
      </c>
      <c r="H58" s="15">
        <v>6.9050925925925918E-2</v>
      </c>
      <c r="I58" s="12">
        <v>25</v>
      </c>
      <c r="J58" s="12">
        <v>4</v>
      </c>
    </row>
    <row r="59" spans="1:11" ht="24.95" customHeight="1">
      <c r="A59" s="12">
        <v>33</v>
      </c>
      <c r="B59" s="13" t="str">
        <f>IF($A59="","",IF(ISNA(VLOOKUP($A59,[1]Регистрация!$A:$G,2,FALSE)),"",VLOOKUP($A59,[1]Регистрация!$A:$G,2,FALSE)))</f>
        <v>Полянская Наталья</v>
      </c>
      <c r="C59" s="12">
        <f>IF($A59="","",IF(ISNA(VLOOKUP($A59,[1]Регистрация!$A:$G,3,FALSE)),"",YEAR(VLOOKUP($A59,[1]Регистрация!$A:$G,3,FALSE))))</f>
        <v>1983</v>
      </c>
      <c r="D59" s="13" t="str">
        <f>IF($A59="","",IF(ISNA(VLOOKUP($A59,[1]Регистрация!$A:$G,6,FALSE)),"",VLOOKUP($A59,[1]Регистрация!$A:$G,6,FALSE)))</f>
        <v>Обнинск</v>
      </c>
      <c r="E59" s="14" t="str">
        <f>IF($A59="","",IF(ISNA(VLOOKUP($A59,[1]Регистрация!$A:$G,5,FALSE)),"",VLOOKUP($A59,[1]Регистрация!$A:$G,5,FALSE)))</f>
        <v>12 км, женщины</v>
      </c>
      <c r="F59" s="12" t="str">
        <f>IF(B59="","",IF(ISNA(VLOOKUP(A59,[1]Регистрация!A:G,4,FALSE)),"",VLOOKUP(A59,[1]Регистрация!A:G,4,FALSE)&amp;VLOOKUP(C59,[1]Группы!A:D,3,FALSE)))</f>
        <v>Ж30</v>
      </c>
      <c r="G59" s="12" t="s">
        <v>8</v>
      </c>
      <c r="H59" s="15">
        <v>7.6203703703703704E-2</v>
      </c>
      <c r="I59" s="12">
        <v>3</v>
      </c>
      <c r="J59" s="12">
        <v>3</v>
      </c>
    </row>
    <row r="60" spans="1:11" ht="24.95" customHeight="1">
      <c r="A60" s="12">
        <v>55</v>
      </c>
      <c r="B60" s="13" t="str">
        <f>IF($A60="","",IF(ISNA(VLOOKUP($A60,[1]Регистрация!$A:$G,2,FALSE)),"",VLOOKUP($A60,[1]Регистрация!$A:$G,2,FALSE)))</f>
        <v>Чернов Александр</v>
      </c>
      <c r="C60" s="12">
        <f>IF($A60="","",IF(ISNA(VLOOKUP($A60,[1]Регистрация!$A:$G,3,FALSE)),"",YEAR(VLOOKUP($A60,[1]Регистрация!$A:$G,3,FALSE))))</f>
        <v>1984</v>
      </c>
      <c r="D60" s="13" t="str">
        <f>IF($A60="","",IF(ISNA(VLOOKUP($A60,[1]Регистрация!$A:$G,6,FALSE)),"",VLOOKUP($A60,[1]Регистрация!$A:$G,6,FALSE)))</f>
        <v>Трубино с</v>
      </c>
      <c r="E60" s="14" t="str">
        <f>IF($A60="","",IF(ISNA(VLOOKUP($A60,[1]Регистрация!$A:$G,5,FALSE)),"",VLOOKUP($A60,[1]Регистрация!$A:$G,5,FALSE)))</f>
        <v>12 км, мужчины</v>
      </c>
      <c r="F60" s="12" t="str">
        <f>IF(B60="","",IF(ISNA(VLOOKUP(A60,[1]Регистрация!A:G,4,FALSE)),"",VLOOKUP(A60,[1]Регистрация!A:G,4,FALSE)&amp;VLOOKUP(C60,[1]Группы!A:D,3,FALSE)))</f>
        <v>М30</v>
      </c>
      <c r="G60" s="12" t="s">
        <v>8</v>
      </c>
      <c r="H60" s="15">
        <v>7.6203703703703704E-2</v>
      </c>
      <c r="I60" s="12">
        <v>26</v>
      </c>
      <c r="J60" s="12">
        <v>18</v>
      </c>
    </row>
    <row r="61" spans="1:11" ht="24.95" customHeight="1">
      <c r="A61" s="12">
        <v>61</v>
      </c>
      <c r="B61" s="13" t="str">
        <f>IF($A61="","",IF(ISNA(VLOOKUP($A61,[1]Регистрация!$A:$G,2,FALSE)),"",VLOOKUP($A61,[1]Регистрация!$A:$G,2,FALSE)))</f>
        <v>Воробьев Дмитрий</v>
      </c>
      <c r="C61" s="12">
        <f>IF($A61="","",IF(ISNA(VLOOKUP($A61,[1]Регистрация!$A:$G,3,FALSE)),"",YEAR(VLOOKUP($A61,[1]Регистрация!$A:$G,3,FALSE))))</f>
        <v>1983</v>
      </c>
      <c r="D61" s="13" t="str">
        <f>IF($A61="","",IF(ISNA(VLOOKUP($A61,[1]Регистрация!$A:$G,6,FALSE)),"",VLOOKUP($A61,[1]Регистрация!$A:$G,6,FALSE)))</f>
        <v>Москва</v>
      </c>
      <c r="E61" s="14" t="str">
        <f>IF($A61="","",IF(ISNA(VLOOKUP($A61,[1]Регистрация!$A:$G,5,FALSE)),"",VLOOKUP($A61,[1]Регистрация!$A:$G,5,FALSE)))</f>
        <v>8 км, мужчины</v>
      </c>
      <c r="F61" s="12" t="str">
        <f>IF(B61="","",IF(ISNA(VLOOKUP(A61,[1]Регистрация!A:G,4,FALSE)),"",VLOOKUP(A61,[1]Регистрация!A:G,4,FALSE)&amp;VLOOKUP(C61,[1]Группы!A:D,3,FALSE)))</f>
        <v>М30</v>
      </c>
      <c r="G61" s="12" t="s">
        <v>8</v>
      </c>
      <c r="H61" s="15">
        <v>4.4953703703703697E-2</v>
      </c>
      <c r="I61" s="12">
        <v>13</v>
      </c>
      <c r="J61" s="12">
        <v>9</v>
      </c>
    </row>
    <row r="62" spans="1:11" ht="24.95" customHeight="1">
      <c r="A62" s="12">
        <v>7</v>
      </c>
      <c r="B62" s="13" t="str">
        <f>IF($A62="","",IF(ISNA(VLOOKUP($A62,[1]Регистрация!$A:$G,2,FALSE)),"",VLOOKUP($A62,[1]Регистрация!$A:$G,2,FALSE)))</f>
        <v>Веретенников Сергей</v>
      </c>
      <c r="C62" s="12">
        <f>IF($A62="","",IF(ISNA(VLOOKUP($A62,[1]Регистрация!$A:$G,3,FALSE)),"",YEAR(VLOOKUP($A62,[1]Регистрация!$A:$G,3,FALSE))))</f>
        <v>1982</v>
      </c>
      <c r="D62" s="13" t="str">
        <f>IF($A62="","",IF(ISNA(VLOOKUP($A62,[1]Регистрация!$A:$G,6,FALSE)),"",VLOOKUP($A62,[1]Регистрация!$A:$G,6,FALSE)))</f>
        <v>Москва</v>
      </c>
      <c r="E62" s="14" t="str">
        <f>IF($A62="","",IF(ISNA(VLOOKUP($A62,[1]Регистрация!$A:$G,5,FALSE)),"",VLOOKUP($A62,[1]Регистрация!$A:$G,5,FALSE)))</f>
        <v>12 км, мужчины</v>
      </c>
      <c r="F62" s="12" t="str">
        <f>IF(B62="","",IF(ISNA(VLOOKUP(A62,[1]Регистрация!A:G,4,FALSE)),"",VLOOKUP(A62,[1]Регистрация!A:G,4,FALSE)&amp;VLOOKUP(C62,[1]Группы!A:D,3,FALSE)))</f>
        <v>М30</v>
      </c>
      <c r="G62" s="12" t="s">
        <v>9</v>
      </c>
      <c r="H62" s="15"/>
      <c r="I62" s="12"/>
      <c r="J62" s="12"/>
    </row>
    <row r="63" spans="1:11" ht="24.95" customHeight="1">
      <c r="A63" s="12">
        <v>12</v>
      </c>
      <c r="B63" s="13" t="str">
        <f>IF($A63="","",IF(ISNA(VLOOKUP($A63,[1]Регистрация!$A:$G,2,FALSE)),"",VLOOKUP($A63,[1]Регистрация!$A:$G,2,FALSE)))</f>
        <v>Дубеева Анастасия</v>
      </c>
      <c r="C63" s="12">
        <f>IF($A63="","",IF(ISNA(VLOOKUP($A63,[1]Регистрация!$A:$G,3,FALSE)),"",YEAR(VLOOKUP($A63,[1]Регистрация!$A:$G,3,FALSE))))</f>
        <v>1990</v>
      </c>
      <c r="D63" s="13" t="str">
        <f>IF($A63="","",IF(ISNA(VLOOKUP($A63,[1]Регистрация!$A:$G,6,FALSE)),"",VLOOKUP($A63,[1]Регистрация!$A:$G,6,FALSE)))</f>
        <v>Малоярославец</v>
      </c>
      <c r="E63" s="14" t="str">
        <f>IF($A63="","",IF(ISNA(VLOOKUP($A63,[1]Регистрация!$A:$G,5,FALSE)),"",VLOOKUP($A63,[1]Регистрация!$A:$G,5,FALSE)))</f>
        <v>8 км, женщины</v>
      </c>
      <c r="F63" s="12" t="str">
        <f>IF(B63="","",IF(ISNA(VLOOKUP(A63,[1]Регистрация!A:G,4,FALSE)),"",VLOOKUP(A63,[1]Регистрация!A:G,4,FALSE)&amp;VLOOKUP(C63,[1]Группы!A:D,3,FALSE)))</f>
        <v>Ж30</v>
      </c>
      <c r="G63" s="12" t="s">
        <v>9</v>
      </c>
      <c r="H63" s="15"/>
      <c r="I63" s="12"/>
      <c r="J63" s="12"/>
    </row>
    <row r="64" spans="1:11" ht="24.95" customHeight="1">
      <c r="A64" s="12">
        <v>16</v>
      </c>
      <c r="B64" s="13" t="str">
        <f>IF($A64="","",IF(ISNA(VLOOKUP($A64,[1]Регистрация!$A:$G,2,FALSE)),"",VLOOKUP($A64,[1]Регистрация!$A:$G,2,FALSE)))</f>
        <v>Калякина Оксана</v>
      </c>
      <c r="C64" s="12">
        <f>IF($A64="","",IF(ISNA(VLOOKUP($A64,[1]Регистрация!$A:$G,3,FALSE)),"",YEAR(VLOOKUP($A64,[1]Регистрация!$A:$G,3,FALSE))))</f>
        <v>1984</v>
      </c>
      <c r="D64" s="13" t="str">
        <f>IF($A64="","",IF(ISNA(VLOOKUP($A64,[1]Регистрация!$A:$G,6,FALSE)),"",VLOOKUP($A64,[1]Регистрация!$A:$G,6,FALSE)))</f>
        <v>Обнинск</v>
      </c>
      <c r="E64" s="14" t="str">
        <f>IF($A64="","",IF(ISNA(VLOOKUP($A64,[1]Регистрация!$A:$G,5,FALSE)),"",VLOOKUP($A64,[1]Регистрация!$A:$G,5,FALSE)))</f>
        <v>12 км, женщины</v>
      </c>
      <c r="F64" s="12" t="str">
        <f>IF(B64="","",IF(ISNA(VLOOKUP(A64,[1]Регистрация!A:G,4,FALSE)),"",VLOOKUP(A64,[1]Регистрация!A:G,4,FALSE)&amp;VLOOKUP(C64,[1]Группы!A:D,3,FALSE)))</f>
        <v>Ж30</v>
      </c>
      <c r="G64" s="12" t="s">
        <v>9</v>
      </c>
      <c r="H64" s="15"/>
      <c r="I64" s="12"/>
      <c r="J64" s="12"/>
    </row>
    <row r="65" spans="1:11" ht="24.95" customHeight="1">
      <c r="A65" s="12">
        <v>34</v>
      </c>
      <c r="B65" s="13" t="str">
        <f>IF($A65="","",IF(ISNA(VLOOKUP($A65,[1]Регистрация!$A:$G,2,FALSE)),"",VLOOKUP($A65,[1]Регистрация!$A:$G,2,FALSE)))</f>
        <v>Прохневская Анна</v>
      </c>
      <c r="C65" s="12">
        <f>IF($A65="","",IF(ISNA(VLOOKUP($A65,[1]Регистрация!$A:$G,3,FALSE)),"",YEAR(VLOOKUP($A65,[1]Регистрация!$A:$G,3,FALSE))))</f>
        <v>1980</v>
      </c>
      <c r="D65" s="13" t="str">
        <f>IF($A65="","",IF(ISNA(VLOOKUP($A65,[1]Регистрация!$A:$G,6,FALSE)),"",VLOOKUP($A65,[1]Регистрация!$A:$G,6,FALSE)))</f>
        <v>Обнинск</v>
      </c>
      <c r="E65" s="14" t="str">
        <f>IF($A65="","",IF(ISNA(VLOOKUP($A65,[1]Регистрация!$A:$G,5,FALSE)),"",VLOOKUP($A65,[1]Регистрация!$A:$G,5,FALSE)))</f>
        <v>12 км, женщины</v>
      </c>
      <c r="F65" s="12" t="str">
        <f>IF(B65="","",IF(ISNA(VLOOKUP(A65,[1]Регистрация!A:G,4,FALSE)),"",VLOOKUP(A65,[1]Регистрация!A:G,4,FALSE)&amp;VLOOKUP(C65,[1]Группы!A:D,3,FALSE)))</f>
        <v>Ж40</v>
      </c>
      <c r="G65" s="12" t="s">
        <v>9</v>
      </c>
      <c r="H65" s="15"/>
      <c r="I65" s="12"/>
      <c r="J65" s="12"/>
      <c r="K65" s="16"/>
    </row>
    <row r="66" spans="1:11" ht="24.95" customHeight="1">
      <c r="A66" s="12">
        <v>54</v>
      </c>
      <c r="B66" s="13" t="str">
        <f>IF($A66="","",IF(ISNA(VLOOKUP($A66,[1]Регистрация!$A:$G,2,FALSE)),"",VLOOKUP($A66,[1]Регистрация!$A:$G,2,FALSE)))</f>
        <v>Цыркова Дана</v>
      </c>
      <c r="C66" s="12">
        <f>IF($A66="","",IF(ISNA(VLOOKUP($A66,[1]Регистрация!$A:$G,3,FALSE)),"",YEAR(VLOOKUP($A66,[1]Регистрация!$A:$G,3,FALSE))))</f>
        <v>1983</v>
      </c>
      <c r="D66" s="13" t="str">
        <f>IF($A66="","",IF(ISNA(VLOOKUP($A66,[1]Регистрация!$A:$G,6,FALSE)),"",VLOOKUP($A66,[1]Регистрация!$A:$G,6,FALSE)))</f>
        <v>Малоярославец</v>
      </c>
      <c r="E66" s="14" t="str">
        <f>IF($A66="","",IF(ISNA(VLOOKUP($A66,[1]Регистрация!$A:$G,5,FALSE)),"",VLOOKUP($A66,[1]Регистрация!$A:$G,5,FALSE)))</f>
        <v>8 км, женщины</v>
      </c>
      <c r="F66" s="12" t="str">
        <f>IF(B66="","",IF(ISNA(VLOOKUP(A66,[1]Регистрация!A:G,4,FALSE)),"",VLOOKUP(A66,[1]Регистрация!A:G,4,FALSE)&amp;VLOOKUP(C66,[1]Группы!A:D,3,FALSE)))</f>
        <v>Ж30</v>
      </c>
      <c r="G66" s="12" t="s">
        <v>9</v>
      </c>
      <c r="H66" s="15"/>
      <c r="I66" s="12"/>
      <c r="J66" s="12"/>
    </row>
    <row r="67" spans="1:11" ht="24.95" customHeight="1">
      <c r="A67" s="12">
        <v>56</v>
      </c>
      <c r="B67" s="13" t="str">
        <f>IF($A67="","",IF(ISNA(VLOOKUP($A67,[1]Регистрация!$A:$G,2,FALSE)),"",VLOOKUP($A67,[1]Регистрация!$A:$G,2,FALSE)))</f>
        <v>Чернов Николай</v>
      </c>
      <c r="C67" s="12">
        <f>IF($A67="","",IF(ISNA(VLOOKUP($A67,[1]Регистрация!$A:$G,3,FALSE)),"",YEAR(VLOOKUP($A67,[1]Регистрация!$A:$G,3,FALSE))))</f>
        <v>1989</v>
      </c>
      <c r="D67" s="13" t="str">
        <f>IF($A67="","",IF(ISNA(VLOOKUP($A67,[1]Регистрация!$A:$G,6,FALSE)),"",VLOOKUP($A67,[1]Регистрация!$A:$G,6,FALSE)))</f>
        <v>Трубино с</v>
      </c>
      <c r="E67" s="14" t="str">
        <f>IF($A67="","",IF(ISNA(VLOOKUP($A67,[1]Регистрация!$A:$G,5,FALSE)),"",VLOOKUP($A67,[1]Регистрация!$A:$G,5,FALSE)))</f>
        <v>12 км, мужчины</v>
      </c>
      <c r="F67" s="12" t="str">
        <f>IF(B67="","",IF(ISNA(VLOOKUP(A67,[1]Регистрация!A:G,4,FALSE)),"",VLOOKUP(A67,[1]Регистрация!A:G,4,FALSE)&amp;VLOOKUP(C67,[1]Группы!A:D,3,FALSE)))</f>
        <v>М30</v>
      </c>
      <c r="G67" s="12" t="s">
        <v>9</v>
      </c>
      <c r="H67" s="15"/>
      <c r="I67" s="12"/>
      <c r="J67" s="12"/>
    </row>
  </sheetData>
  <sheetProtection sheet="1" objects="1" scenarios="1" sort="0" autoFilter="0"/>
  <autoFilter ref="A4:J67">
    <filterColumn colId="4"/>
    <filterColumn colId="5"/>
    <sortState ref="A5:J500">
      <sortCondition ref="H4:H500"/>
    </sortState>
  </autoFilter>
  <mergeCells count="1">
    <mergeCell ref="D1:E1"/>
  </mergeCells>
  <pageMargins left="0.39370078740157483" right="0.39370078740157483" top="0.39370078740157483" bottom="0.39370078740157483" header="0.31496062992125984" footer="0.31496062992125984"/>
  <pageSetup paperSize="9" scale="63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Протокол</vt:lpstr>
      <vt:lpstr>Протокол!Область_печати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2020-12-19T18:38:58Z</dcterms:modified>
</cp:coreProperties>
</file>